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5.xml" ContentType="application/vnd.openxmlformats-officedocument.drawing+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efferk\Documents\Climate adaptation\"/>
    </mc:Choice>
  </mc:AlternateContent>
  <bookViews>
    <workbookView showSheetTabs="0" xWindow="-105" yWindow="-105" windowWidth="19425" windowHeight="10425"/>
  </bookViews>
  <sheets>
    <sheet name="Cover" sheetId="1" r:id="rId1"/>
    <sheet name="Social" sheetId="2" r:id="rId2"/>
    <sheet name="Economic" sheetId="7" r:id="rId3"/>
    <sheet name="Environment" sheetId="8" r:id="rId4"/>
    <sheet name="Adaptation" sheetId="9" r:id="rId5"/>
    <sheet name="Results" sheetId="6" r:id="rId6"/>
    <sheet name="Highlights" sheetId="10" r:id="rId7"/>
    <sheet name="List options" sheetId="18" r:id="rId8"/>
    <sheet name="Question options" sheetId="17" r:id="rId9"/>
  </sheets>
  <definedNames>
    <definedName name="_xlnm.Print_Area" localSheetId="4">Adaptation!$B$2:$O$46</definedName>
    <definedName name="_xlnm.Print_Area" localSheetId="0">Cover!$B$2:$J$38</definedName>
    <definedName name="_xlnm.Print_Area" localSheetId="2">Economic!$B$2:$O$54</definedName>
    <definedName name="_xlnm.Print_Area" localSheetId="3">Environment!$B$2:$O$76</definedName>
    <definedName name="_xlnm.Print_Area" localSheetId="6">Highlights!$B$2:$O$49</definedName>
    <definedName name="_xlnm.Print_Area" localSheetId="5">Results!$B$2:$U$53</definedName>
    <definedName name="_xlnm.Print_Area" localSheetId="1">Social!$B$2:$O$68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3" i="2" l="1"/>
  <c r="L43" i="2"/>
  <c r="L9" i="6"/>
  <c r="L31" i="2" l="1"/>
  <c r="T9" i="6"/>
  <c r="T3" i="6"/>
  <c r="M40" i="2"/>
  <c r="O41" i="2" s="1"/>
  <c r="L3" i="6" l="1"/>
  <c r="L9" i="2" l="1"/>
  <c r="M18" i="2"/>
  <c r="O19" i="2" s="1"/>
  <c r="R12" i="6" l="1"/>
  <c r="P12" i="6"/>
  <c r="N12" i="6"/>
  <c r="L12" i="6"/>
  <c r="M50" i="2" l="1"/>
  <c r="O51" i="2" s="1"/>
  <c r="M48" i="2"/>
  <c r="O49" i="2" s="1"/>
  <c r="M46" i="2"/>
  <c r="O47" i="2" s="1"/>
  <c r="U12" i="6"/>
  <c r="K12" i="6" s="1"/>
  <c r="V12" i="6" l="1"/>
  <c r="R48" i="6"/>
  <c r="P48" i="6"/>
  <c r="N48" i="6"/>
  <c r="T45" i="6"/>
  <c r="R45" i="6"/>
  <c r="P45" i="6"/>
  <c r="N45" i="6"/>
  <c r="R35" i="6"/>
  <c r="P35" i="6"/>
  <c r="N35" i="6"/>
  <c r="R32" i="6"/>
  <c r="P32" i="6"/>
  <c r="N32" i="6"/>
  <c r="P29" i="6"/>
  <c r="N29" i="6"/>
  <c r="R26" i="6"/>
  <c r="P26" i="6"/>
  <c r="N26" i="6"/>
  <c r="R22" i="6"/>
  <c r="P22" i="6"/>
  <c r="N22" i="6"/>
  <c r="R19" i="6"/>
  <c r="P19" i="6"/>
  <c r="N19" i="6"/>
  <c r="R16" i="6"/>
  <c r="P16" i="6"/>
  <c r="N16" i="6"/>
  <c r="R9" i="6"/>
  <c r="P9" i="6"/>
  <c r="N9" i="6"/>
  <c r="R6" i="6"/>
  <c r="P6" i="6"/>
  <c r="N6" i="6"/>
  <c r="R3" i="6"/>
  <c r="P3" i="6"/>
  <c r="N3" i="6"/>
  <c r="J41" i="10"/>
  <c r="J31" i="10"/>
  <c r="J21" i="10"/>
  <c r="J11" i="10"/>
  <c r="G39" i="6"/>
  <c r="L51" i="8"/>
  <c r="L49" i="8"/>
  <c r="E49" i="8"/>
  <c r="E51" i="8"/>
  <c r="E47" i="8"/>
  <c r="D61" i="8"/>
  <c r="D53" i="8"/>
  <c r="D47" i="8"/>
  <c r="E55" i="8"/>
  <c r="L55" i="8"/>
  <c r="L57" i="8"/>
  <c r="L59" i="8"/>
  <c r="E53" i="8"/>
  <c r="E57" i="8"/>
  <c r="L45" i="6"/>
  <c r="L9" i="9"/>
  <c r="U45" i="6" s="1"/>
  <c r="L47" i="8" l="1"/>
  <c r="L53" i="8"/>
  <c r="U41" i="6" s="1"/>
  <c r="L6" i="6"/>
  <c r="L21" i="2"/>
  <c r="M38" i="2"/>
  <c r="O39" i="2" s="1"/>
  <c r="O31" i="2" s="1"/>
  <c r="M28" i="2"/>
  <c r="O29" i="2" s="1"/>
  <c r="M16" i="2"/>
  <c r="O17" i="2" s="1"/>
  <c r="L41" i="6" l="1"/>
  <c r="L38" i="6"/>
  <c r="U38" i="6"/>
  <c r="V38" i="6" s="1"/>
  <c r="B19" i="18"/>
  <c r="L48" i="6"/>
  <c r="L35" i="6"/>
  <c r="L32" i="6"/>
  <c r="L29" i="6"/>
  <c r="L26" i="6"/>
  <c r="L22" i="6"/>
  <c r="L19" i="6"/>
  <c r="L16" i="6"/>
  <c r="N2" i="9"/>
  <c r="M2" i="9"/>
  <c r="N2" i="8"/>
  <c r="M2" i="8"/>
  <c r="N2" i="7"/>
  <c r="M2" i="7"/>
  <c r="M2" i="2"/>
  <c r="N2" i="2"/>
  <c r="L37" i="8" l="1"/>
  <c r="L27" i="8"/>
  <c r="L19" i="8"/>
  <c r="L9" i="8"/>
  <c r="L29" i="7"/>
  <c r="L19" i="7"/>
  <c r="L9" i="7"/>
  <c r="L21" i="9"/>
  <c r="M28" i="9"/>
  <c r="O29" i="9" s="1"/>
  <c r="M26" i="9"/>
  <c r="O27" i="9" s="1"/>
  <c r="M24" i="9"/>
  <c r="O25" i="9" s="1"/>
  <c r="M18" i="9"/>
  <c r="O19" i="9" s="1"/>
  <c r="M16" i="9"/>
  <c r="O17" i="9" s="1"/>
  <c r="M14" i="9"/>
  <c r="O15" i="9" s="1"/>
  <c r="M12" i="9"/>
  <c r="O13" i="9" s="1"/>
  <c r="M44" i="8"/>
  <c r="O45" i="8" s="1"/>
  <c r="M42" i="8"/>
  <c r="O43" i="8" s="1"/>
  <c r="M40" i="8"/>
  <c r="O41" i="8" s="1"/>
  <c r="M34" i="8"/>
  <c r="O35" i="8" s="1"/>
  <c r="M32" i="8"/>
  <c r="O33" i="8" s="1"/>
  <c r="M30" i="8"/>
  <c r="O31" i="8" s="1"/>
  <c r="M24" i="8"/>
  <c r="O25" i="8" s="1"/>
  <c r="M22" i="8"/>
  <c r="O23" i="8" s="1"/>
  <c r="M16" i="8"/>
  <c r="O17" i="8" s="1"/>
  <c r="M14" i="8"/>
  <c r="O15" i="8" s="1"/>
  <c r="M12" i="8"/>
  <c r="O13" i="8" s="1"/>
  <c r="M36" i="7"/>
  <c r="O37" i="7" s="1"/>
  <c r="M34" i="7"/>
  <c r="O35" i="7" s="1"/>
  <c r="M32" i="7"/>
  <c r="O33" i="7" s="1"/>
  <c r="M26" i="7"/>
  <c r="O27" i="7" s="1"/>
  <c r="M24" i="7"/>
  <c r="O25" i="7" s="1"/>
  <c r="M22" i="7"/>
  <c r="O23" i="7" s="1"/>
  <c r="M16" i="7"/>
  <c r="O17" i="7" s="1"/>
  <c r="M14" i="7"/>
  <c r="O15" i="7" s="1"/>
  <c r="M12" i="7"/>
  <c r="O13" i="7" s="1"/>
  <c r="M36" i="2"/>
  <c r="O37" i="2" s="1"/>
  <c r="M34" i="2"/>
  <c r="O35" i="2" s="1"/>
  <c r="M26" i="2"/>
  <c r="O27" i="2" s="1"/>
  <c r="M24" i="2"/>
  <c r="O25" i="2" s="1"/>
  <c r="M14" i="2"/>
  <c r="O15" i="2" s="1"/>
  <c r="M12" i="2"/>
  <c r="O13" i="2" s="1"/>
  <c r="K3" i="10"/>
  <c r="O9" i="2" l="1"/>
  <c r="U3" i="6" s="1"/>
  <c r="U2" i="6" s="1"/>
  <c r="H15" i="6" s="1"/>
  <c r="O9" i="9"/>
  <c r="U9" i="6"/>
  <c r="O21" i="2"/>
  <c r="O21" i="9"/>
  <c r="U48" i="6" s="1"/>
  <c r="O19" i="8"/>
  <c r="U29" i="6" s="1"/>
  <c r="O9" i="8"/>
  <c r="U26" i="6" s="1"/>
  <c r="O27" i="8"/>
  <c r="U32" i="6" s="1"/>
  <c r="O37" i="8"/>
  <c r="U35" i="6" s="1"/>
  <c r="O9" i="7"/>
  <c r="U16" i="6" s="1"/>
  <c r="O19" i="7"/>
  <c r="U19" i="6" s="1"/>
  <c r="O29" i="7"/>
  <c r="U22" i="6" s="1"/>
  <c r="U6" i="6" l="1"/>
  <c r="V6" i="6" s="1"/>
  <c r="V32" i="6"/>
  <c r="K32" i="6"/>
  <c r="V26" i="6"/>
  <c r="K26" i="6"/>
  <c r="V29" i="6"/>
  <c r="K29" i="6"/>
  <c r="V48" i="6"/>
  <c r="K48" i="6"/>
  <c r="V22" i="6"/>
  <c r="K22" i="6"/>
  <c r="V19" i="6"/>
  <c r="K19" i="6"/>
  <c r="V16" i="6"/>
  <c r="U15" i="6"/>
  <c r="K16" i="6"/>
  <c r="V35" i="6"/>
  <c r="K35" i="6"/>
  <c r="V41" i="6"/>
  <c r="U25" i="6"/>
  <c r="V45" i="6"/>
  <c r="U44" i="6"/>
  <c r="K45" i="6"/>
  <c r="K3" i="6"/>
  <c r="V9" i="6"/>
  <c r="K9" i="6"/>
  <c r="V3" i="6"/>
  <c r="E59" i="8"/>
  <c r="K6" i="6" l="1"/>
  <c r="H27" i="6"/>
  <c r="H33" i="6"/>
  <c r="H21" i="6"/>
  <c r="K5" i="10"/>
  <c r="K4" i="10"/>
  <c r="G41" i="6"/>
  <c r="G40" i="6"/>
</calcChain>
</file>

<file path=xl/sharedStrings.xml><?xml version="1.0" encoding="utf-8"?>
<sst xmlns="http://schemas.openxmlformats.org/spreadsheetml/2006/main" count="326" uniqueCount="165">
  <si>
    <t>SOCIAL</t>
  </si>
  <si>
    <t>1.</t>
  </si>
  <si>
    <t>2.</t>
  </si>
  <si>
    <t>3.</t>
  </si>
  <si>
    <t>ECONOMIC</t>
  </si>
  <si>
    <t>ENVIRONMENT</t>
  </si>
  <si>
    <t>Creating a smart city (job creation, employment and business growth)</t>
  </si>
  <si>
    <t>Creating vibrant and thriving precincts (growing visitor market and yield)</t>
  </si>
  <si>
    <t>Building a locally engaged business community (job creation, increasing local spend)</t>
  </si>
  <si>
    <t>Facilitate growth in skills and knowledge amongst Yarra businesses?</t>
  </si>
  <si>
    <t>Support entrepreneurship and business innovation in Yarra?</t>
  </si>
  <si>
    <t>Develop the visitor experience and promote Yarra as a vibrant destination?</t>
  </si>
  <si>
    <t>Promote employment pathways and training opportunities for socially disadvantaged communities?</t>
  </si>
  <si>
    <t>Foster and promote a local business community?</t>
  </si>
  <si>
    <t>Objective: To facilitate business through creating an environment conducive to economic activity and investment</t>
  </si>
  <si>
    <t>Yes, strongly positive effect</t>
  </si>
  <si>
    <t>Neutral  /  Not applicable</t>
  </si>
  <si>
    <t>Yes, moderately positive effect</t>
  </si>
  <si>
    <t>No, moderately negative effect</t>
  </si>
  <si>
    <t>No, strongly negative effect</t>
  </si>
  <si>
    <t>Provide spaces for creative industries?</t>
  </si>
  <si>
    <t>Increase local employment opportunities?</t>
  </si>
  <si>
    <t>4.</t>
  </si>
  <si>
    <t>Open space assets</t>
  </si>
  <si>
    <t>Streetscape assets</t>
  </si>
  <si>
    <t>Building assets</t>
  </si>
  <si>
    <t>ADAPTATION</t>
  </si>
  <si>
    <t>Highlights</t>
  </si>
  <si>
    <t>Please detail below</t>
  </si>
  <si>
    <t>Aspects not addressed in the QBL tool</t>
  </si>
  <si>
    <t>Project name:</t>
  </si>
  <si>
    <t>Project type:</t>
  </si>
  <si>
    <t>Asset type:</t>
  </si>
  <si>
    <t>Back to Cover</t>
  </si>
  <si>
    <t>Next</t>
  </si>
  <si>
    <t>Back</t>
  </si>
  <si>
    <t>Go to Results</t>
  </si>
  <si>
    <t>Begin QBL Tool</t>
  </si>
  <si>
    <t>Go to Highlights</t>
  </si>
  <si>
    <t>Back to Results</t>
  </si>
  <si>
    <t>Objective: To build and support a safe, healthy and cohesive community</t>
  </si>
  <si>
    <t>Please provide the following information</t>
  </si>
  <si>
    <t>Please answer the following questions about how your project supports or prevents the above objective.</t>
  </si>
  <si>
    <t xml:space="preserve">SOCIAL </t>
  </si>
  <si>
    <t>Complete the QBL tool to assess your project against environmental, economic, social and adaptation criteria</t>
  </si>
  <si>
    <t>Complete cover sheet above</t>
  </si>
  <si>
    <t>Follow the prompts to complete the QBL Tool and answer the questions</t>
  </si>
  <si>
    <t xml:space="preserve">Yarra QBL Tool </t>
  </si>
  <si>
    <t>Other</t>
  </si>
  <si>
    <t>QBL assessment performed by:</t>
  </si>
  <si>
    <t>Project ID:</t>
  </si>
  <si>
    <t>Operating</t>
  </si>
  <si>
    <t>Capital</t>
  </si>
  <si>
    <t>Does the project include any other SOCIAL aspects (beneficial or detrimental) that you'd like to highlight?</t>
  </si>
  <si>
    <t>Does the project include any other ECONOMIC aspects (beneficial or detrimental) that you'd like to highlight?</t>
  </si>
  <si>
    <t>Does the project include any other ENVIRONMENTAL aspects (beneficial or detrimental) that you'd like to highlight?</t>
  </si>
  <si>
    <t>Does the project include any other ADAPTATION aspects (beneficial or detrimental) that you'd like to highlight?</t>
  </si>
  <si>
    <t>Improve streetscape amenity in retail precincts that address best practice standards for footpaths, landscaping, lighting and opportunity for public space?</t>
  </si>
  <si>
    <t>INCOMPLETE - Rationale not provided</t>
  </si>
  <si>
    <t>INCOMPLETE - Question not answered</t>
  </si>
  <si>
    <t>Q1</t>
  </si>
  <si>
    <t>Q2</t>
  </si>
  <si>
    <t>Q3</t>
  </si>
  <si>
    <t>Quadruple Bottom Line (QBL) Assessment Tool</t>
  </si>
  <si>
    <t>Select answer</t>
  </si>
  <si>
    <t>Yes</t>
  </si>
  <si>
    <t>No</t>
  </si>
  <si>
    <t>v1.1</t>
  </si>
  <si>
    <t>Please select from drop-down box</t>
  </si>
  <si>
    <t>Roads</t>
  </si>
  <si>
    <t>Drainage</t>
  </si>
  <si>
    <t>Bridges</t>
  </si>
  <si>
    <t>Transport</t>
  </si>
  <si>
    <t>Information Systems</t>
  </si>
  <si>
    <t>Open Space</t>
  </si>
  <si>
    <t>Buildings</t>
  </si>
  <si>
    <t>Plant &amp; Equipment</t>
  </si>
  <si>
    <t xml:space="preserve">ACTIVE </t>
  </si>
  <si>
    <t>Promoting access and inclusion</t>
  </si>
  <si>
    <t>Support and create social opportunities for a diverse cross section of people?</t>
  </si>
  <si>
    <t>Align with the Charter of Human Rights and Responsibilities Act 2006? (click for link)</t>
  </si>
  <si>
    <t>Promoting well-being</t>
  </si>
  <si>
    <t>Promoting community pride and identity</t>
  </si>
  <si>
    <t>Support and create opportunities for self-expression and creativity (e.g. public art, creative spaces, performances, exhibitions)?</t>
  </si>
  <si>
    <t>Account for an increase in the frequency and severity of storm events leading to inundation (e.g. flood mitigation measures, increase resilience to flooding)?</t>
  </si>
  <si>
    <t>Account for an increase in the frequency and severity of storm events leading to inundation (e.g. WSUD, flood mitigation measures, allowance of overland flow, stormwater retention)?</t>
  </si>
  <si>
    <t>Account for an increase in the frequency and severity of storm events leading to inundation (e.g. WSUD, flood mitigation measures, allowance of overland flow, stormwater retention, permeable paving)?</t>
  </si>
  <si>
    <t>Account for an increase in the frequency and severity of storm events leading to inundation (e.g. WSUD, flood mitigation measures, appropriate gutter sizing, stormwater retention)?</t>
  </si>
  <si>
    <t>Account for an increase in the number of extreme heat days (over 35 degrees) (e.g. improve energy efficiency, increase resilience to heatwaves)?</t>
  </si>
  <si>
    <t>Account for an increase in the number of extreme heat days (over 35 degrees) (e.g. improve energy efficiency, enhance canopy cover)?</t>
  </si>
  <si>
    <t>Account for an increase in the number of extreme heat days (over 35 degrees) (e.g. improve energy efficiency, use of reflective materials, enhance canopy cover)?</t>
  </si>
  <si>
    <t>Account for an increase in the number of extreme heat days (over 35 degrees) (e.g. measures to improve thermal comfort in buildings, improve energy efficiency, use of reflective materials)?</t>
  </si>
  <si>
    <t>Account for a reduction in average rainfall and subsequent increase in drought conditions (e.g. measures to reduce potable water use, capture rainwater / stormwater, increase resilience to drought)?</t>
  </si>
  <si>
    <t>Account for a reduction in average rainfall and subsequent increase in drought conditions (e.g. measures to reduce potable water use, capture rainwater / stormwater, drought tolerant plantings)?</t>
  </si>
  <si>
    <t>Account for a reduction in average rainfall and subsequent increase in drought conditions (e.g. measures to reduce potable water use, capture rainwater / stormwater, mitigate foundation movement)?</t>
  </si>
  <si>
    <t xml:space="preserve">Major New </t>
  </si>
  <si>
    <t>Minor New</t>
  </si>
  <si>
    <t>Major Upgrade</t>
  </si>
  <si>
    <t>Significant Upgrade</t>
  </si>
  <si>
    <t>Renewal</t>
  </si>
  <si>
    <t>Minor Works</t>
  </si>
  <si>
    <t>Maintenance</t>
  </si>
  <si>
    <t>Demolition</t>
  </si>
  <si>
    <t>Yarra ESD Specification Tool</t>
  </si>
  <si>
    <t>Demolition standard - Minimum 80% reuse and recycling</t>
  </si>
  <si>
    <t>Relevant Green Star standard</t>
  </si>
  <si>
    <t>Relevant NABERS standard</t>
  </si>
  <si>
    <t>Relevant SDS standard</t>
  </si>
  <si>
    <t>Relevant BESS standard</t>
  </si>
  <si>
    <t>N/A</t>
  </si>
  <si>
    <t>Social</t>
  </si>
  <si>
    <t>Economic</t>
  </si>
  <si>
    <t>Adaptation</t>
  </si>
  <si>
    <t>Environment</t>
  </si>
  <si>
    <t>Tool progress</t>
  </si>
  <si>
    <t>Q4</t>
  </si>
  <si>
    <t>Results key</t>
  </si>
  <si>
    <t>Standard</t>
  </si>
  <si>
    <t>Very good</t>
  </si>
  <si>
    <t>Exceptional</t>
  </si>
  <si>
    <t>Poor</t>
  </si>
  <si>
    <t>Very poor</t>
  </si>
  <si>
    <t xml:space="preserve">Save completed QBL tool to project folder </t>
  </si>
  <si>
    <t>Facilitate community participation for people experiencing social disadvantage (e.g. CALD communities, Aboriginal people, people with disability, people aged over 50)?</t>
  </si>
  <si>
    <t>Support physical health and well-being (e.g. active transport, walking tours)?</t>
  </si>
  <si>
    <t>Promote community safety (e.g. does it foster respectful relationships, improve safety at night-time, create welcoming and equitable places and spaces)?</t>
  </si>
  <si>
    <t>Foster diversity and respect amongst the community (e.g. for Aboriginal and Torres Strait Islander people, CALD communities, or LGBTIQ+ people)?</t>
  </si>
  <si>
    <t xml:space="preserve">Promote and facilitate cultural expression (e.g. through cultural events or workshops)? </t>
  </si>
  <si>
    <t>Does the project/strategy/policy:</t>
  </si>
  <si>
    <t xml:space="preserve">Promote mental and emotional well-being (e.g. foster social connectedness, increase access to community resources)? </t>
  </si>
  <si>
    <t xml:space="preserve">Objective: A resilient and sustainable city which is responding in scale and speed commensurate with the magnitude of the climate emergency.  </t>
  </si>
  <si>
    <t xml:space="preserve">Achieve zero-net emissions across the entire Yarra community by 2030, and accelerate the removal of excess carbon emissions </t>
  </si>
  <si>
    <t xml:space="preserve">Move towards zero waste and conscious consumption </t>
  </si>
  <si>
    <t>Apply and encourage conscious consumption i.e. encourage a process of deliberation to purposefully and thoughtfully consume what is beneficial and necessary?</t>
  </si>
  <si>
    <t>Activate our community to take effective climate action — pushing for urgent change and changing the way we live and work</t>
  </si>
  <si>
    <t>Enable community action which fosters resilience to chronic stress e.g. increase in energy and food prices, and acute shocks e.g. power or food supply disruptions?</t>
  </si>
  <si>
    <t>Implement interventions so that sustainable transport is the most attractive, safe and convenient way to travel in and through Yarra?</t>
  </si>
  <si>
    <t xml:space="preserve">Ensure our community is safe, healthy and resilient — especially those most vulnerable to severe climate impacts   </t>
  </si>
  <si>
    <t>Build the capacity of older people, those who are unwell, have additional needs or are living in housing with poor environmental performance to prepare and cope with extreme climate impacts (including heatwaves, storms, floods, transport disruptions and power outages)?</t>
  </si>
  <si>
    <t>Adapt Council’s emergency preparedness and response procedures and reviewing resourcing needs as climate impacts worsen?</t>
  </si>
  <si>
    <t xml:space="preserve">Objective: Create a city that continues to adapt to a changing climate and is ecologically healthy for all species </t>
  </si>
  <si>
    <t xml:space="preserve">Create a climate adapted city which is resilient to climate change and improves livability. </t>
  </si>
  <si>
    <t>Reduce the urban heat island effect and provide shade e.g. increased canopy cover, increased green and open space, increased community gardens, use of lighter colour surfaces, water sensitive urban design?</t>
  </si>
  <si>
    <t>Account for a reduction in average rainfall and subsequent increase in drought conditions e.g. measures to reduce potable water consumption, measures to maintain integrity of building structures?</t>
  </si>
  <si>
    <t xml:space="preserve">Ensure climate resilient and ecologically healthy parks, reserves and green spaces </t>
  </si>
  <si>
    <t>Adapt management practices and managing for diversity to ensure our landscapes, parks and reserves are resilient in the face of a changing climate?</t>
  </si>
  <si>
    <t>Partner with other landholders and government agencies to enhance habitat, canopy cover, carbon drawdown potential, and connectivity between ecological communities?</t>
  </si>
  <si>
    <t>Engage with and draw from Indigenous cultures and traditional knowledge to assist in managing land as our climate continues to change?</t>
  </si>
  <si>
    <t xml:space="preserve">Discretionary Project bids -  attach completed QBL tool to project business case </t>
  </si>
  <si>
    <t>Contribute to the rapid reduction of energy use/greenhouse gas emissions compared to business as usual (e.g. support businesses to uptake energy audits, design of buildings which incorporate natural cooling mechanisms)?</t>
  </si>
  <si>
    <t xml:space="preserve">Contribute to the rapid uptake of renewable energy (e.g. include solar panels, promote purchase of 100% renewable energy)? </t>
  </si>
  <si>
    <t>Ensure that vulnerable people benefit from the climate solutions (e.g. inclusion of ‘positive impacts on vulnerable people’ as criteria for going forward, customised energy retrofits to improve energy efficiency and thermal comfort)?</t>
  </si>
  <si>
    <t>Apply and encourage circular economy and lifecycle approaches (e.g. design-out resource use, minimise inputs, maximise resource recovery, reduce residual waste and carbon emissions and buy recycled products)?</t>
  </si>
  <si>
    <t>Support community-led climate action (e.g. connect people and organisations, support and promote the climate action they are taking)?</t>
  </si>
  <si>
    <t>Build the capacity of community organisations to prepare for and respond to climate related impacts e.g. community service organisations, outreach workers, emergency response agencies, provide places of refuge such as neighbourhood houses, libraries and leisure centres?</t>
  </si>
  <si>
    <t>Account for an increase on the number of extreme heat days (over 35 degrees) (e.g. alternative power supply, provide emergency evacuation refuge/cool spaces, designed-in passive cooling, green roofs)?</t>
  </si>
  <si>
    <t>Account for an increase in frequency and severity of storm events leading to inundation e.g. flood modeling, siting of electronic equipment, water sensitive urban design, increased gutter size)?</t>
  </si>
  <si>
    <t>Align with Council’s Social Justice Charter? (click for link)</t>
  </si>
  <si>
    <t>Recognise and respond to the different impacts it may have on people of different genders?</t>
  </si>
  <si>
    <t>Meet the needs of people of different genders?</t>
  </si>
  <si>
    <t>Work to reduce gender inequality?</t>
  </si>
  <si>
    <t>5.</t>
  </si>
  <si>
    <t>Promoting gender equity</t>
  </si>
  <si>
    <t>Promote conservation and interpretation of cultural heritage (built, natural and social)?</t>
  </si>
  <si>
    <t>Support and promote Yarra's arts, heritage and cultural assets and experiences?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</si>
</sst>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quot;$&quot;#,##0"/>
  </numFmts>
  <fonts count="23" x14ac:knownFonts="1">
    <font>
      <sz val="11"/>
      <color theme="1"/>
      <name val="Calibri"/>
      <family val="2"/>
      <scheme val="minor"/>
    </font>
    <font>
      <sz val="10"/>
      <color theme="1"/>
      <name val="Arial"/>
      <family val="2"/>
    </font>
    <font>
      <b/>
      <sz val="10"/>
      <color theme="1"/>
      <name val="Arial"/>
      <family val="2"/>
    </font>
    <font>
      <b/>
      <sz val="12"/>
      <color rgb="FF014F42"/>
      <name val="Arial"/>
      <family val="2"/>
    </font>
    <font>
      <b/>
      <sz val="16"/>
      <color rgb="FFD8022C"/>
      <name val="Arial"/>
      <family val="2"/>
    </font>
    <font>
      <i/>
      <sz val="10"/>
      <color theme="1"/>
      <name val="Arial"/>
      <family val="2"/>
    </font>
    <font>
      <sz val="11"/>
      <color theme="1"/>
      <name val="Calibri"/>
      <family val="2"/>
      <scheme val="minor"/>
    </font>
    <font>
      <u/>
      <sz val="11"/>
      <color theme="10"/>
      <name val="Calibri"/>
      <family val="2"/>
      <scheme val="minor"/>
    </font>
    <font>
      <sz val="11"/>
      <name val="Calibri"/>
      <family val="2"/>
      <scheme val="minor"/>
    </font>
    <font>
      <sz val="10"/>
      <name val="Arial"/>
      <family val="2"/>
    </font>
    <font>
      <b/>
      <i/>
      <sz val="12"/>
      <color theme="1"/>
      <name val="Arial"/>
      <family val="2"/>
    </font>
    <font>
      <sz val="10"/>
      <color theme="0"/>
      <name val="Arial"/>
      <family val="2"/>
    </font>
    <font>
      <sz val="11"/>
      <color theme="1"/>
      <name val="Arial"/>
      <family val="2"/>
    </font>
    <font>
      <b/>
      <sz val="11"/>
      <color theme="1"/>
      <name val="Arial"/>
      <family val="2"/>
    </font>
    <font>
      <i/>
      <sz val="11"/>
      <color theme="1"/>
      <name val="Arial"/>
      <family val="2"/>
    </font>
    <font>
      <b/>
      <sz val="11"/>
      <color rgb="FFFF0000"/>
      <name val="Arial"/>
      <family val="2"/>
    </font>
    <font>
      <b/>
      <sz val="24"/>
      <color rgb="FFD8022C"/>
      <name val="Arial"/>
      <family val="2"/>
    </font>
    <font>
      <sz val="9"/>
      <color theme="1"/>
      <name val="Arial"/>
      <family val="2"/>
    </font>
    <font>
      <sz val="10"/>
      <color theme="0" tint="-0.249977111117893"/>
      <name val="Arial"/>
      <family val="2"/>
    </font>
    <font>
      <sz val="10"/>
      <color theme="1"/>
      <name val="Wingdings"/>
      <charset val="2"/>
    </font>
    <font>
      <sz val="10.5"/>
      <color theme="1"/>
      <name val="Arial"/>
      <family val="2"/>
    </font>
    <font>
      <b/>
      <sz val="11"/>
      <color rgb="FF014F42"/>
      <name val="Arial"/>
      <family val="2"/>
    </font>
    <font>
      <sz val="10.5"/>
      <name val="Arial"/>
      <family val="2"/>
    </font>
  </fonts>
  <fills count="11">
    <fill>
      <patternFill patternType="none"/>
    </fill>
    <fill>
      <patternFill patternType="gray125"/>
    </fill>
    <fill>
      <patternFill patternType="solid">
        <fgColor rgb="FF014F42"/>
        <bgColor indexed="64"/>
      </patternFill>
    </fill>
    <fill>
      <patternFill patternType="solid">
        <fgColor rgb="FFF8696B"/>
        <bgColor indexed="64"/>
      </patternFill>
    </fill>
    <fill>
      <patternFill patternType="solid">
        <fgColor rgb="FFFBA977"/>
        <bgColor indexed="64"/>
      </patternFill>
    </fill>
    <fill>
      <patternFill patternType="solid">
        <fgColor rgb="FFFEEB84"/>
        <bgColor indexed="64"/>
      </patternFill>
    </fill>
    <fill>
      <patternFill patternType="solid">
        <fgColor rgb="FFB2D581"/>
        <bgColor indexed="64"/>
      </patternFill>
    </fill>
    <fill>
      <patternFill patternType="solid">
        <fgColor rgb="FF62BE7B"/>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3BE7B"/>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theme="0"/>
      </left>
      <right/>
      <top style="medium">
        <color theme="0"/>
      </top>
      <bottom/>
      <diagonal/>
    </border>
    <border>
      <left/>
      <right style="medium">
        <color theme="0" tint="-0.499984740745262"/>
      </right>
      <top style="medium">
        <color theme="0"/>
      </top>
      <bottom/>
      <diagonal/>
    </border>
    <border>
      <left style="medium">
        <color theme="0"/>
      </left>
      <right/>
      <top/>
      <bottom style="medium">
        <color theme="0" tint="-0.499984740745262"/>
      </bottom>
      <diagonal/>
    </border>
    <border>
      <left/>
      <right style="medium">
        <color theme="0" tint="-0.499984740745262"/>
      </right>
      <top/>
      <bottom style="medium">
        <color theme="0" tint="-0.499984740745262"/>
      </bottom>
      <diagonal/>
    </border>
    <border>
      <left style="medium">
        <color theme="0"/>
      </left>
      <right style="medium">
        <color theme="0" tint="-0.499984740745262"/>
      </right>
      <top style="medium">
        <color theme="0"/>
      </top>
      <bottom/>
      <diagonal/>
    </border>
    <border>
      <left style="medium">
        <color theme="0"/>
      </left>
      <right style="medium">
        <color theme="0" tint="-0.499984740745262"/>
      </right>
      <top/>
      <bottom style="medium">
        <color theme="0" tint="-0.499984740745262"/>
      </bottom>
      <diagonal/>
    </border>
    <border>
      <left/>
      <right/>
      <top style="medium">
        <color theme="0" tint="-0.499984740745262"/>
      </top>
      <bottom/>
      <diagonal/>
    </border>
    <border>
      <left/>
      <right style="medium">
        <color theme="0"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0"/>
      </bottom>
      <diagonal/>
    </border>
    <border>
      <left style="medium">
        <color theme="0"/>
      </left>
      <right style="medium">
        <color theme="0" tint="-0.499984740745262"/>
      </right>
      <top style="medium">
        <color theme="0"/>
      </top>
      <bottom style="medium">
        <color theme="0" tint="-0.499984740745262"/>
      </bottom>
      <diagonal/>
    </border>
    <border>
      <left style="medium">
        <color theme="0"/>
      </left>
      <right/>
      <top style="medium">
        <color theme="0"/>
      </top>
      <bottom style="medium">
        <color theme="0" tint="-0.499984740745262"/>
      </bottom>
      <diagonal/>
    </border>
    <border>
      <left/>
      <right style="medium">
        <color theme="0" tint="-0.499984740745262"/>
      </right>
      <top style="medium">
        <color theme="0"/>
      </top>
      <bottom style="medium">
        <color theme="0" tint="-0.499984740745262"/>
      </bottom>
      <diagonal/>
    </border>
    <border>
      <left style="medium">
        <color theme="6" tint="0.79998168889431442"/>
      </left>
      <right/>
      <top style="medium">
        <color theme="6" tint="0.79998168889431442"/>
      </top>
      <bottom style="medium">
        <color rgb="FF014F42"/>
      </bottom>
      <diagonal/>
    </border>
    <border>
      <left/>
      <right style="medium">
        <color rgb="FF014F42"/>
      </right>
      <top style="medium">
        <color theme="6" tint="0.79998168889431442"/>
      </top>
      <bottom style="medium">
        <color rgb="FF014F42"/>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cellStyleXfs>
  <cellXfs count="163">
    <xf numFmtId="0" fontId="0" fillId="0" borderId="0" xfId="0"/>
    <xf numFmtId="0" fontId="1" fillId="0" borderId="0" xfId="0" applyFont="1"/>
    <xf numFmtId="0" fontId="1" fillId="0" borderId="0" xfId="0" applyFont="1" applyBorder="1" applyAlignment="1">
      <alignment vertical="top"/>
    </xf>
    <xf numFmtId="0" fontId="1" fillId="0" borderId="0" xfId="0" applyFont="1" applyBorder="1"/>
    <xf numFmtId="0" fontId="1" fillId="0" borderId="0" xfId="0" applyFont="1" applyBorder="1" applyAlignment="1">
      <alignment horizontal="left" vertical="top" wrapText="1"/>
    </xf>
    <xf numFmtId="0" fontId="5" fillId="0" borderId="0" xfId="0" applyFont="1" applyBorder="1" applyAlignment="1">
      <alignment vertical="top"/>
    </xf>
    <xf numFmtId="0" fontId="1" fillId="0" borderId="18" xfId="0" applyFont="1" applyBorder="1" applyAlignment="1">
      <alignment horizontal="center" vertical="center"/>
    </xf>
    <xf numFmtId="0" fontId="12" fillId="0" borderId="11" xfId="0" applyFont="1" applyBorder="1" applyAlignment="1" applyProtection="1">
      <alignment horizontal="left"/>
      <protection locked="0"/>
    </xf>
    <xf numFmtId="0" fontId="12" fillId="0" borderId="11" xfId="0" applyFont="1" applyFill="1" applyBorder="1" applyProtection="1">
      <protection locked="0"/>
    </xf>
    <xf numFmtId="0" fontId="1" fillId="9" borderId="0" xfId="0" applyFont="1" applyFill="1"/>
    <xf numFmtId="0" fontId="1" fillId="0" borderId="0" xfId="0" applyFont="1" applyFill="1" applyBorder="1"/>
    <xf numFmtId="0" fontId="3" fillId="0" borderId="0" xfId="0" quotePrefix="1" applyFont="1" applyFill="1" applyBorder="1" applyAlignment="1">
      <alignment horizontal="left" indent="2"/>
    </xf>
    <xf numFmtId="0" fontId="16" fillId="0" borderId="0" xfId="0" applyFont="1" applyBorder="1" applyAlignment="1">
      <alignment horizontal="center" wrapText="1"/>
    </xf>
    <xf numFmtId="0" fontId="14" fillId="0" borderId="0" xfId="0" applyFont="1" applyBorder="1" applyAlignment="1">
      <alignment horizontal="center"/>
    </xf>
    <xf numFmtId="0" fontId="13" fillId="0" borderId="0" xfId="0" applyFont="1" applyBorder="1" applyAlignment="1">
      <alignment horizontal="right"/>
    </xf>
    <xf numFmtId="0" fontId="12" fillId="0" borderId="0" xfId="0" applyFont="1" applyBorder="1"/>
    <xf numFmtId="0" fontId="13" fillId="0" borderId="0" xfId="0" applyFont="1" applyFill="1" applyBorder="1" applyAlignment="1">
      <alignment horizontal="right"/>
    </xf>
    <xf numFmtId="0" fontId="2" fillId="0" borderId="0" xfId="0" applyFont="1" applyBorder="1"/>
    <xf numFmtId="0" fontId="12" fillId="0" borderId="0" xfId="0" applyFont="1" applyFill="1" applyBorder="1"/>
    <xf numFmtId="0" fontId="13" fillId="0" borderId="0" xfId="0" applyFont="1" applyBorder="1"/>
    <xf numFmtId="0" fontId="12" fillId="0" borderId="0" xfId="0" applyFont="1" applyBorder="1" applyAlignment="1">
      <alignment wrapText="1"/>
    </xf>
    <xf numFmtId="0" fontId="1" fillId="0" borderId="0" xfId="0" quotePrefix="1" applyFont="1" applyBorder="1" applyAlignment="1">
      <alignment horizontal="right"/>
    </xf>
    <xf numFmtId="0" fontId="12" fillId="0" borderId="0" xfId="0" quotePrefix="1" applyFont="1" applyFill="1" applyBorder="1" applyAlignment="1">
      <alignment horizontal="right" vertical="top"/>
    </xf>
    <xf numFmtId="0" fontId="12" fillId="0" borderId="0" xfId="0" applyFont="1" applyBorder="1" applyAlignment="1"/>
    <xf numFmtId="0" fontId="1" fillId="0" borderId="0" xfId="0" quotePrefix="1" applyFont="1" applyFill="1" applyBorder="1" applyAlignment="1">
      <alignment horizontal="right" vertical="top"/>
    </xf>
    <xf numFmtId="0" fontId="1" fillId="0" borderId="0" xfId="0" applyFont="1" applyFill="1" applyBorder="1" applyAlignment="1">
      <alignment horizontal="left" wrapText="1"/>
    </xf>
    <xf numFmtId="0" fontId="1" fillId="2" borderId="20" xfId="0" applyFont="1" applyFill="1" applyBorder="1"/>
    <xf numFmtId="0" fontId="1" fillId="0" borderId="21" xfId="0" applyFont="1" applyBorder="1"/>
    <xf numFmtId="0" fontId="1" fillId="0" borderId="21" xfId="0" applyFont="1" applyFill="1" applyBorder="1"/>
    <xf numFmtId="0" fontId="1" fillId="0" borderId="22" xfId="0" applyFont="1" applyBorder="1"/>
    <xf numFmtId="0" fontId="1" fillId="2" borderId="23" xfId="0" applyFont="1" applyFill="1" applyBorder="1"/>
    <xf numFmtId="0" fontId="1" fillId="0" borderId="24" xfId="0" applyFont="1" applyBorder="1"/>
    <xf numFmtId="0" fontId="4" fillId="0" borderId="24" xfId="0" applyFont="1" applyBorder="1" applyAlignment="1">
      <alignment horizontal="center" wrapText="1"/>
    </xf>
    <xf numFmtId="0" fontId="5" fillId="0" borderId="24" xfId="0" applyFont="1" applyBorder="1" applyAlignment="1">
      <alignment horizontal="center"/>
    </xf>
    <xf numFmtId="165" fontId="1" fillId="0" borderId="24" xfId="2" applyNumberFormat="1" applyFont="1" applyBorder="1" applyAlignment="1">
      <alignment horizontal="left"/>
    </xf>
    <xf numFmtId="0" fontId="1" fillId="2" borderId="25" xfId="0" applyFont="1" applyFill="1" applyBorder="1"/>
    <xf numFmtId="0" fontId="1" fillId="0" borderId="26" xfId="0" applyFont="1" applyFill="1" applyBorder="1"/>
    <xf numFmtId="0" fontId="1" fillId="0" borderId="26" xfId="0" applyFont="1" applyBorder="1"/>
    <xf numFmtId="0" fontId="1" fillId="0" borderId="27" xfId="0" applyFont="1" applyBorder="1"/>
    <xf numFmtId="0" fontId="9" fillId="0" borderId="21" xfId="0" applyFont="1" applyBorder="1"/>
    <xf numFmtId="0" fontId="1" fillId="7" borderId="21" xfId="0" applyFont="1" applyFill="1" applyBorder="1" applyAlignment="1">
      <alignment horizontal="center" textRotation="90"/>
    </xf>
    <xf numFmtId="0" fontId="1" fillId="6" borderId="21" xfId="0" applyFont="1" applyFill="1" applyBorder="1" applyAlignment="1">
      <alignment horizontal="center" textRotation="90"/>
    </xf>
    <xf numFmtId="0" fontId="1" fillId="5" borderId="21" xfId="0" applyFont="1" applyFill="1" applyBorder="1" applyAlignment="1">
      <alignment horizontal="center" textRotation="90"/>
    </xf>
    <xf numFmtId="0" fontId="1" fillId="4" borderId="21" xfId="0" applyFont="1" applyFill="1" applyBorder="1" applyAlignment="1">
      <alignment horizontal="center" textRotation="90"/>
    </xf>
    <xf numFmtId="0" fontId="1" fillId="3" borderId="21" xfId="0" applyFont="1" applyFill="1" applyBorder="1" applyAlignment="1">
      <alignment horizontal="center" textRotation="90"/>
    </xf>
    <xf numFmtId="0" fontId="9" fillId="0" borderId="0" xfId="0" applyFont="1" applyBorder="1"/>
    <xf numFmtId="0" fontId="1" fillId="0" borderId="0" xfId="0" quotePrefix="1" applyFont="1" applyBorder="1" applyAlignment="1">
      <alignment horizontal="center"/>
    </xf>
    <xf numFmtId="0" fontId="4" fillId="0" borderId="0" xfId="0" applyFont="1" applyBorder="1"/>
    <xf numFmtId="0" fontId="10" fillId="0" borderId="0" xfId="0" applyFont="1" applyBorder="1"/>
    <xf numFmtId="0" fontId="3" fillId="0" borderId="0" xfId="0" applyFont="1" applyFill="1" applyBorder="1"/>
    <xf numFmtId="0" fontId="13" fillId="0" borderId="0" xfId="0" applyFont="1" applyBorder="1" applyAlignment="1">
      <alignment horizontal="left" vertical="top" indent="1"/>
    </xf>
    <xf numFmtId="0" fontId="5" fillId="0" borderId="0" xfId="0" applyFont="1" applyBorder="1"/>
    <xf numFmtId="0" fontId="3" fillId="0" borderId="0" xfId="0" quotePrefix="1" applyFont="1" applyBorder="1" applyAlignment="1">
      <alignment horizontal="left" indent="2"/>
    </xf>
    <xf numFmtId="0" fontId="3" fillId="0" borderId="0" xfId="0" applyFont="1" applyBorder="1"/>
    <xf numFmtId="0" fontId="1" fillId="0" borderId="0" xfId="0" applyFont="1" applyBorder="1" applyAlignment="1">
      <alignment horizontal="left" vertical="top" indent="1"/>
    </xf>
    <xf numFmtId="0" fontId="2" fillId="0" borderId="0" xfId="0" applyFont="1" applyBorder="1" applyAlignment="1">
      <alignment horizontal="left" vertical="top" indent="1"/>
    </xf>
    <xf numFmtId="0" fontId="9" fillId="0" borderId="26" xfId="0" applyFont="1" applyBorder="1"/>
    <xf numFmtId="0" fontId="3" fillId="0" borderId="0" xfId="0" quotePrefix="1" applyFont="1" applyBorder="1"/>
    <xf numFmtId="9" fontId="1" fillId="0" borderId="0" xfId="1" applyFont="1" applyBorder="1" applyAlignment="1">
      <alignment horizontal="center" vertical="center"/>
    </xf>
    <xf numFmtId="0" fontId="1" fillId="0" borderId="24" xfId="0" applyFont="1" applyBorder="1" applyAlignment="1">
      <alignment horizontal="left" vertical="center"/>
    </xf>
    <xf numFmtId="0" fontId="15" fillId="0" borderId="0" xfId="0" applyFont="1" applyBorder="1" applyAlignment="1">
      <alignment horizontal="center"/>
    </xf>
    <xf numFmtId="0" fontId="1" fillId="0" borderId="0" xfId="0" applyFont="1" applyBorder="1" applyAlignment="1"/>
    <xf numFmtId="0" fontId="1" fillId="0" borderId="0" xfId="0" applyFont="1" applyBorder="1" applyAlignment="1">
      <alignment vertical="center"/>
    </xf>
    <xf numFmtId="9" fontId="1" fillId="0" borderId="0" xfId="1" applyFont="1" applyBorder="1"/>
    <xf numFmtId="0" fontId="2" fillId="0" borderId="0" xfId="0" applyFont="1" applyBorder="1" applyAlignment="1">
      <alignment horizontal="right" indent="1"/>
    </xf>
    <xf numFmtId="0" fontId="1" fillId="0" borderId="0" xfId="0" applyFont="1" applyBorder="1" applyAlignment="1">
      <alignment horizontal="left"/>
    </xf>
    <xf numFmtId="0" fontId="15" fillId="0" borderId="0" xfId="0" applyFont="1" applyBorder="1" applyAlignment="1">
      <alignment horizontal="left"/>
    </xf>
    <xf numFmtId="0" fontId="1" fillId="9" borderId="0" xfId="0" applyFont="1" applyFill="1" applyAlignment="1">
      <alignment horizontal="left"/>
    </xf>
    <xf numFmtId="0" fontId="9" fillId="9" borderId="0" xfId="0" applyFont="1" applyFill="1"/>
    <xf numFmtId="0" fontId="9" fillId="9" borderId="0" xfId="0" applyFont="1" applyFill="1" applyAlignment="1">
      <alignment horizontal="left"/>
    </xf>
    <xf numFmtId="0" fontId="17" fillId="0" borderId="24" xfId="0" applyFont="1" applyBorder="1"/>
    <xf numFmtId="0" fontId="18" fillId="9" borderId="0" xfId="0" applyFont="1" applyFill="1"/>
    <xf numFmtId="0" fontId="11" fillId="0" borderId="27" xfId="0" applyFont="1" applyBorder="1"/>
    <xf numFmtId="164" fontId="9" fillId="0" borderId="0" xfId="0" applyNumberFormat="1" applyFont="1" applyBorder="1"/>
    <xf numFmtId="164" fontId="9" fillId="0" borderId="0" xfId="0" applyNumberFormat="1" applyFont="1" applyFill="1" applyBorder="1"/>
    <xf numFmtId="0" fontId="9" fillId="0" borderId="0" xfId="0" applyFont="1" applyFill="1"/>
    <xf numFmtId="0" fontId="1" fillId="0" borderId="21" xfId="0" applyFont="1" applyBorder="1" applyAlignment="1">
      <alignment horizontal="left" wrapText="1"/>
    </xf>
    <xf numFmtId="0" fontId="1" fillId="0" borderId="21" xfId="0" applyFont="1" applyBorder="1" applyAlignment="1">
      <alignment horizontal="left" vertical="top" wrapText="1"/>
    </xf>
    <xf numFmtId="0" fontId="2" fillId="0" borderId="21" xfId="0" applyFont="1" applyBorder="1" applyAlignment="1">
      <alignment horizontal="right" vertical="top" wrapText="1" indent="1"/>
    </xf>
    <xf numFmtId="0" fontId="5" fillId="0" borderId="0" xfId="0" applyFont="1" applyBorder="1" applyAlignment="1"/>
    <xf numFmtId="0" fontId="19" fillId="9" borderId="0" xfId="0" applyFont="1" applyFill="1"/>
    <xf numFmtId="164" fontId="1" fillId="0" borderId="0" xfId="0" applyNumberFormat="1" applyFont="1" applyBorder="1"/>
    <xf numFmtId="0" fontId="20" fillId="0" borderId="0" xfId="0" applyFont="1" applyBorder="1" applyAlignment="1">
      <alignment horizontal="left" vertical="center" wrapText="1" indent="1"/>
    </xf>
    <xf numFmtId="0" fontId="20" fillId="0" borderId="0" xfId="0" applyFont="1" applyBorder="1" applyAlignment="1">
      <alignment horizontal="left" vertical="center" indent="1"/>
    </xf>
    <xf numFmtId="0" fontId="20" fillId="0" borderId="0" xfId="0" quotePrefix="1" applyFont="1" applyBorder="1" applyAlignment="1">
      <alignment horizontal="left" vertical="center" wrapText="1" indent="1"/>
    </xf>
    <xf numFmtId="0" fontId="20" fillId="0" borderId="0" xfId="0" quotePrefix="1" applyFont="1" applyBorder="1" applyAlignment="1">
      <alignment horizontal="left" vertical="center" indent="1"/>
    </xf>
    <xf numFmtId="0" fontId="20" fillId="0" borderId="0" xfId="0" applyFont="1" applyFill="1" applyBorder="1" applyAlignment="1">
      <alignment horizontal="left" vertical="center" wrapText="1" indent="1"/>
    </xf>
    <xf numFmtId="0" fontId="1" fillId="9" borderId="0" xfId="0" applyFont="1" applyFill="1" applyProtection="1">
      <protection locked="0"/>
    </xf>
    <xf numFmtId="0" fontId="1" fillId="0" borderId="0" xfId="0" applyFont="1" applyBorder="1" applyProtection="1">
      <protection locked="0"/>
    </xf>
    <xf numFmtId="0" fontId="9" fillId="0" borderId="0" xfId="0" applyFont="1" applyBorder="1" applyProtection="1">
      <protection locked="0"/>
    </xf>
    <xf numFmtId="0" fontId="8" fillId="8" borderId="32" xfId="3" applyFont="1" applyFill="1" applyBorder="1" applyAlignment="1" applyProtection="1">
      <alignment horizontal="center" vertical="center"/>
      <protection locked="0"/>
    </xf>
    <xf numFmtId="0" fontId="1" fillId="7" borderId="0" xfId="0" applyFont="1" applyFill="1" applyBorder="1" applyAlignment="1">
      <alignment horizontal="center" textRotation="90"/>
    </xf>
    <xf numFmtId="0" fontId="1" fillId="6" borderId="0" xfId="0" applyFont="1" applyFill="1" applyBorder="1" applyAlignment="1">
      <alignment horizontal="center" textRotation="90"/>
    </xf>
    <xf numFmtId="0" fontId="1" fillId="5" borderId="0" xfId="0" applyFont="1" applyFill="1" applyBorder="1" applyAlignment="1">
      <alignment horizontal="center" textRotation="90"/>
    </xf>
    <xf numFmtId="0" fontId="1" fillId="4" borderId="0" xfId="0" applyFont="1" applyFill="1" applyBorder="1" applyAlignment="1">
      <alignment horizontal="center" textRotation="90"/>
    </xf>
    <xf numFmtId="0" fontId="1" fillId="3" borderId="0" xfId="0" applyFont="1" applyFill="1" applyBorder="1" applyAlignment="1">
      <alignment horizontal="center" textRotation="90"/>
    </xf>
    <xf numFmtId="0" fontId="14" fillId="0" borderId="0" xfId="0" applyFont="1" applyBorder="1"/>
    <xf numFmtId="0" fontId="1" fillId="0" borderId="0" xfId="0" applyFont="1" applyBorder="1" applyAlignment="1">
      <alignment horizontal="left" indent="1"/>
    </xf>
    <xf numFmtId="0" fontId="11" fillId="0" borderId="21" xfId="0" applyFont="1" applyBorder="1" applyAlignment="1">
      <alignment vertical="center"/>
    </xf>
    <xf numFmtId="0" fontId="11" fillId="0" borderId="0" xfId="0" applyFont="1" applyBorder="1" applyAlignment="1">
      <alignment vertical="center"/>
    </xf>
    <xf numFmtId="0" fontId="11" fillId="0" borderId="0" xfId="0" applyFont="1" applyBorder="1" applyAlignment="1" applyProtection="1">
      <alignment vertical="center"/>
      <protection locked="0"/>
    </xf>
    <xf numFmtId="0" fontId="11" fillId="0" borderId="26" xfId="0" applyFont="1" applyBorder="1" applyAlignment="1">
      <alignment vertical="center"/>
    </xf>
    <xf numFmtId="0" fontId="11" fillId="9" borderId="0" xfId="0" applyFont="1" applyFill="1" applyAlignment="1">
      <alignment vertical="center"/>
    </xf>
    <xf numFmtId="0" fontId="11" fillId="0" borderId="22" xfId="0" applyFont="1" applyBorder="1"/>
    <xf numFmtId="0" fontId="11" fillId="0" borderId="24" xfId="0" applyFont="1" applyBorder="1"/>
    <xf numFmtId="0" fontId="11" fillId="9" borderId="0" xfId="0" applyFont="1" applyFill="1"/>
    <xf numFmtId="0" fontId="11" fillId="0" borderId="0" xfId="0" applyFont="1" applyFill="1" applyBorder="1" applyAlignment="1" applyProtection="1">
      <alignment vertical="center"/>
    </xf>
    <xf numFmtId="0" fontId="11" fillId="0" borderId="0" xfId="0" applyFont="1" applyBorder="1"/>
    <xf numFmtId="0" fontId="11" fillId="0" borderId="26" xfId="0" applyFont="1" applyBorder="1"/>
    <xf numFmtId="0" fontId="11" fillId="0" borderId="21" xfId="0" applyFont="1" applyBorder="1"/>
    <xf numFmtId="164" fontId="11" fillId="0" borderId="0" xfId="0" applyNumberFormat="1" applyFont="1" applyBorder="1"/>
    <xf numFmtId="164" fontId="11" fillId="0" borderId="0" xfId="0" applyNumberFormat="1" applyFont="1" applyFill="1" applyBorder="1"/>
    <xf numFmtId="0" fontId="21" fillId="0" borderId="0" xfId="0" applyFont="1" applyFill="1" applyBorder="1"/>
    <xf numFmtId="0" fontId="21" fillId="0" borderId="0" xfId="0" applyFont="1" applyBorder="1"/>
    <xf numFmtId="0" fontId="20" fillId="0" borderId="0" xfId="3" applyFont="1" applyBorder="1" applyAlignment="1" applyProtection="1">
      <alignment horizontal="left" vertical="center" wrapText="1" indent="1"/>
      <protection locked="0"/>
    </xf>
    <xf numFmtId="0" fontId="22" fillId="0" borderId="0" xfId="3" applyFont="1" applyBorder="1" applyAlignment="1" applyProtection="1">
      <alignment horizontal="left" vertical="center" wrapText="1" indent="1"/>
      <protection locked="0"/>
    </xf>
    <xf numFmtId="0" fontId="1" fillId="0" borderId="0" xfId="0" applyFont="1" applyBorder="1" applyAlignment="1" applyProtection="1">
      <alignment horizontal="left" vertical="top" wrapText="1"/>
      <protection locked="0"/>
    </xf>
    <xf numFmtId="0" fontId="8" fillId="8" borderId="13" xfId="3" quotePrefix="1" applyFont="1" applyFill="1" applyBorder="1" applyAlignment="1" applyProtection="1">
      <alignment horizontal="center" vertical="center" wrapText="1"/>
      <protection locked="0"/>
    </xf>
    <xf numFmtId="0" fontId="8" fillId="8" borderId="19" xfId="3" quotePrefix="1" applyFont="1" applyFill="1" applyBorder="1" applyAlignment="1" applyProtection="1">
      <alignment horizontal="center" vertical="center" wrapText="1"/>
      <protection locked="0"/>
    </xf>
    <xf numFmtId="0" fontId="8" fillId="8" borderId="15" xfId="3" quotePrefix="1" applyFont="1" applyFill="1" applyBorder="1" applyAlignment="1" applyProtection="1">
      <alignment horizontal="center" vertical="center" wrapText="1"/>
      <protection locked="0"/>
    </xf>
    <xf numFmtId="0" fontId="1" fillId="0" borderId="28"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5" fillId="0" borderId="0" xfId="0" applyFont="1" applyBorder="1" applyAlignment="1">
      <alignment horizontal="center"/>
    </xf>
    <xf numFmtId="0" fontId="8" fillId="10" borderId="35" xfId="3" applyFont="1" applyFill="1" applyBorder="1" applyAlignment="1" applyProtection="1">
      <alignment horizontal="center"/>
      <protection locked="0"/>
    </xf>
    <xf numFmtId="0" fontId="8" fillId="10" borderId="36" xfId="3" applyFont="1" applyFill="1" applyBorder="1" applyAlignment="1" applyProtection="1">
      <alignment horizontal="center"/>
      <protection locked="0"/>
    </xf>
    <xf numFmtId="0" fontId="8" fillId="8" borderId="33" xfId="3" applyFont="1" applyFill="1" applyBorder="1" applyAlignment="1" applyProtection="1">
      <alignment horizontal="center"/>
      <protection locked="0"/>
    </xf>
    <xf numFmtId="0" fontId="8" fillId="8" borderId="34" xfId="3" applyFont="1" applyFill="1" applyBorder="1" applyAlignment="1" applyProtection="1">
      <alignment horizontal="center"/>
      <protection locked="0"/>
    </xf>
    <xf numFmtId="0" fontId="8" fillId="8" borderId="12" xfId="3" quotePrefix="1" applyFont="1" applyFill="1" applyBorder="1" applyAlignment="1" applyProtection="1">
      <alignment horizontal="center" vertical="center" wrapText="1"/>
      <protection locked="0"/>
    </xf>
    <xf numFmtId="0" fontId="8" fillId="8" borderId="14" xfId="3" quotePrefix="1"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5" fillId="0" borderId="0" xfId="0" applyFont="1" applyBorder="1" applyAlignment="1">
      <alignment horizontal="center" vertical="top"/>
    </xf>
    <xf numFmtId="0" fontId="1" fillId="0" borderId="28"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0" xfId="0" applyFont="1" applyBorder="1" applyAlignment="1">
      <alignment horizontal="center" vertical="center"/>
    </xf>
    <xf numFmtId="0" fontId="8" fillId="8" borderId="16" xfId="3" quotePrefix="1" applyFont="1" applyFill="1" applyBorder="1" applyAlignment="1" applyProtection="1">
      <alignment horizontal="center" vertical="center" wrapText="1"/>
      <protection locked="0"/>
    </xf>
    <xf numFmtId="0" fontId="8" fillId="8" borderId="17" xfId="3" quotePrefix="1" applyFont="1" applyFill="1" applyBorder="1" applyAlignment="1" applyProtection="1">
      <alignment horizontal="center" vertical="center" wrapText="1"/>
      <protection locked="0"/>
    </xf>
    <xf numFmtId="9" fontId="1" fillId="0" borderId="9" xfId="1" applyFont="1" applyBorder="1" applyAlignment="1">
      <alignment horizontal="center" vertical="center"/>
    </xf>
    <xf numFmtId="9" fontId="1" fillId="0" borderId="10" xfId="1" applyFont="1" applyBorder="1" applyAlignment="1">
      <alignment horizontal="center" vertical="center"/>
    </xf>
    <xf numFmtId="9" fontId="1" fillId="0" borderId="9" xfId="0" applyNumberFormat="1" applyFont="1" applyBorder="1" applyAlignment="1">
      <alignment horizontal="center" vertical="center"/>
    </xf>
    <xf numFmtId="9" fontId="1" fillId="0" borderId="10" xfId="0" applyNumberFormat="1" applyFont="1" applyBorder="1" applyAlignment="1">
      <alignment horizontal="center" vertical="center"/>
    </xf>
    <xf numFmtId="0" fontId="1" fillId="0" borderId="24" xfId="0" applyFont="1" applyBorder="1" applyAlignment="1" applyProtection="1">
      <alignment horizontal="left" vertical="center"/>
      <protection locked="0"/>
    </xf>
    <xf numFmtId="9" fontId="1" fillId="0" borderId="9" xfId="1" quotePrefix="1" applyFont="1" applyBorder="1" applyAlignment="1">
      <alignment horizontal="center" vertical="center"/>
    </xf>
    <xf numFmtId="9" fontId="1" fillId="0" borderId="10" xfId="1" quotePrefix="1" applyFont="1" applyBorder="1" applyAlignment="1">
      <alignment horizontal="center"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4" fillId="0" borderId="0" xfId="0" applyFont="1" applyBorder="1" applyAlignment="1">
      <alignment horizontal="center"/>
    </xf>
    <xf numFmtId="0" fontId="1" fillId="0" borderId="31" xfId="0" applyFont="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552">
    <dxf>
      <font>
        <color theme="0"/>
      </font>
    </dxf>
    <dxf>
      <font>
        <color theme="0"/>
      </font>
    </dxf>
    <dxf>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ont>
        <color rgb="FFFF0000"/>
      </font>
    </dxf>
    <dxf>
      <font>
        <color rgb="FFFF0000"/>
      </font>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62BE7B"/>
        </patternFill>
      </fill>
    </dxf>
    <dxf>
      <fill>
        <patternFill>
          <bgColor rgb="FFF8696B"/>
        </patternFill>
      </fill>
    </dxf>
    <dxf>
      <font>
        <color rgb="FFFF0000"/>
      </font>
    </dxf>
    <dxf>
      <fill>
        <patternFill>
          <bgColor rgb="FF62BE7B"/>
        </patternFill>
      </fill>
    </dxf>
    <dxf>
      <fill>
        <patternFill>
          <bgColor rgb="FFF8696B"/>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ont>
        <color rgb="FFFF0000"/>
      </font>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ont>
        <color theme="0"/>
      </font>
      <fill>
        <patternFill>
          <bgColor theme="0"/>
        </patternFill>
      </fill>
      <border>
        <left/>
        <right/>
        <top/>
        <bottom/>
        <vertical/>
        <horizontal/>
      </border>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rgb="FFF8696B"/>
        </patternFill>
      </fill>
    </dxf>
    <dxf>
      <fill>
        <patternFill>
          <bgColor rgb="FFFBA977"/>
        </patternFill>
      </fill>
    </dxf>
    <dxf>
      <fill>
        <patternFill>
          <bgColor rgb="FFFEEB84"/>
        </patternFill>
      </fill>
    </dxf>
    <dxf>
      <fill>
        <patternFill>
          <bgColor rgb="FFB2D581"/>
        </patternFill>
      </fill>
    </dxf>
    <dxf>
      <fill>
        <patternFill>
          <bgColor rgb="FF63BE7B"/>
        </patternFill>
      </fill>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ont>
        <color rgb="FFFF0000"/>
      </font>
    </dxf>
    <dxf>
      <font>
        <color theme="0"/>
      </font>
    </dxf>
    <dxf>
      <font>
        <color theme="0"/>
      </font>
    </dxf>
    <dxf>
      <font>
        <color theme="0"/>
      </font>
      <border>
        <left/>
        <right/>
        <top/>
        <bottom/>
        <vertical/>
        <horizontal/>
      </border>
    </dxf>
    <dxf>
      <font>
        <color theme="0"/>
      </font>
    </dxf>
    <dxf>
      <font>
        <color theme="0"/>
      </font>
    </dxf>
  </dxfs>
  <tableStyles count="0" defaultTableStyle="TableStyleMedium2" defaultPivotStyle="PivotStyleMedium9"/>
  <colors>
    <mruColors>
      <color rgb="FFFEEB84"/>
      <color rgb="FF014F42"/>
      <color rgb="FF63BE7B"/>
      <color rgb="FFB2D581"/>
      <color rgb="FFFBA977"/>
      <color rgb="FFF8696B"/>
      <color rgb="FF62BE7B"/>
      <color rgb="FFD8022C"/>
      <color rgb="FF02846E"/>
      <color rgb="FFFE6E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L$35"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L$33"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L$25"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L$17"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L$27"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L$37" lockText="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L$25" lockText="1"/>
</file>

<file path=xl/ctrlProps/ctrlProp140.xml><?xml version="1.0" encoding="utf-8"?>
<formControlPr xmlns="http://schemas.microsoft.com/office/spreadsheetml/2009/9/main" objectType="Radio" firstButton="1" fmlaLink="$L$15"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L$13"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L$23"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L$33"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L$31"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firstButton="1" fmlaLink="$L$25"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L$17"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L$35" lockText="1"/>
</file>

<file path=xl/ctrlProps/ctrlProp183.xml><?xml version="1.0" encoding="utf-8"?>
<formControlPr xmlns="http://schemas.microsoft.com/office/spreadsheetml/2009/9/main" objectType="Radio" lockText="1"/>
</file>

<file path=xl/ctrlProps/ctrlProp184.xml><?xml version="1.0" encoding="utf-8"?>
<formControlPr xmlns="http://schemas.microsoft.com/office/spreadsheetml/2009/9/main" objectType="Radio"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L$43"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L$41"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L$15" lockText="1"/>
</file>

<file path=xl/ctrlProps/ctrlProp20.xml><?xml version="1.0" encoding="utf-8"?>
<formControlPr xmlns="http://schemas.microsoft.com/office/spreadsheetml/2009/9/main" objectType="Radio" firstButton="1" fmlaLink="$L$37" lockText="1"/>
</file>

<file path=xl/ctrlProps/ctrlProp200.xml><?xml version="1.0" encoding="utf-8"?>
<formControlPr xmlns="http://schemas.microsoft.com/office/spreadsheetml/2009/9/main" objectType="Radio" firstButton="1" fmlaLink="$L$45"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Radio" lockText="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L$13" lockText="1"/>
</file>

<file path=xl/ctrlProps/ctrlProp207.xml><?xml version="1.0" encoding="utf-8"?>
<formControlPr xmlns="http://schemas.microsoft.com/office/spreadsheetml/2009/9/main" objectType="Radio" lockText="1"/>
</file>

<file path=xl/ctrlProps/ctrlProp208.xml><?xml version="1.0" encoding="utf-8"?>
<formControlPr xmlns="http://schemas.microsoft.com/office/spreadsheetml/2009/9/main" objectType="Radio"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Radio" lockText="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L$27" lockText="1"/>
</file>

<file path=xl/ctrlProps/ctrlProp213.xml><?xml version="1.0" encoding="utf-8"?>
<formControlPr xmlns="http://schemas.microsoft.com/office/spreadsheetml/2009/9/main" objectType="Radio" lockText="1"/>
</file>

<file path=xl/ctrlProps/ctrlProp214.xml><?xml version="1.0" encoding="utf-8"?>
<formControlPr xmlns="http://schemas.microsoft.com/office/spreadsheetml/2009/9/main" objectType="Radio"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Radio" lockText="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L$15"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Radio"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L$17"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firstButton="1" fmlaLink="$L$29" lockText="1"/>
</file>

<file path=xl/ctrlProps/ctrlProp231.xml><?xml version="1.0" encoding="utf-8"?>
<formControlPr xmlns="http://schemas.microsoft.com/office/spreadsheetml/2009/9/main" objectType="Radio" lockText="1"/>
</file>

<file path=xl/ctrlProps/ctrlProp232.xml><?xml version="1.0" encoding="utf-8"?>
<formControlPr xmlns="http://schemas.microsoft.com/office/spreadsheetml/2009/9/main" objectType="Radio"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lockText="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firstButton="1" fmlaLink="$L$19"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L$25"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L$35"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L$27"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L$17"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L$29"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firstButton="1" fmlaLink="$L$39"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L$49"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L$47"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L$51"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L$19"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L$13" lockText="1"/>
</file>

<file path=xl/ctrlProps/ctrlProp80.xml><?xml version="1.0" encoding="utf-8"?>
<formControlPr xmlns="http://schemas.microsoft.com/office/spreadsheetml/2009/9/main" objectType="Radio" firstButton="1" fmlaLink="$L$41"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L$15"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L$13"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L$23"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47625</xdr:rowOff>
    </xdr:from>
    <xdr:to>
      <xdr:col>5</xdr:col>
      <xdr:colOff>447466</xdr:colOff>
      <xdr:row>8</xdr:row>
      <xdr:rowOff>316050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13</xdr:row>
          <xdr:rowOff>161925</xdr:rowOff>
        </xdr:from>
        <xdr:to>
          <xdr:col>11</xdr:col>
          <xdr:colOff>0</xdr:colOff>
          <xdr:row>15</xdr:row>
          <xdr:rowOff>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123825</xdr:rowOff>
        </xdr:from>
        <xdr:to>
          <xdr:col>6</xdr:col>
          <xdr:colOff>504825</xdr:colOff>
          <xdr:row>14</xdr:row>
          <xdr:rowOff>390525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123825</xdr:rowOff>
        </xdr:from>
        <xdr:to>
          <xdr:col>7</xdr:col>
          <xdr:colOff>504825</xdr:colOff>
          <xdr:row>14</xdr:row>
          <xdr:rowOff>390525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123825</xdr:rowOff>
        </xdr:from>
        <xdr:to>
          <xdr:col>8</xdr:col>
          <xdr:colOff>504825</xdr:colOff>
          <xdr:row>14</xdr:row>
          <xdr:rowOff>390525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123825</xdr:rowOff>
        </xdr:from>
        <xdr:to>
          <xdr:col>9</xdr:col>
          <xdr:colOff>504825</xdr:colOff>
          <xdr:row>14</xdr:row>
          <xdr:rowOff>390525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123825</xdr:rowOff>
        </xdr:from>
        <xdr:to>
          <xdr:col>10</xdr:col>
          <xdr:colOff>504825</xdr:colOff>
          <xdr:row>14</xdr:row>
          <xdr:rowOff>390525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161925</xdr:rowOff>
        </xdr:from>
        <xdr:to>
          <xdr:col>11</xdr:col>
          <xdr:colOff>0</xdr:colOff>
          <xdr:row>13</xdr:row>
          <xdr:rowOff>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123825</xdr:rowOff>
        </xdr:from>
        <xdr:to>
          <xdr:col>6</xdr:col>
          <xdr:colOff>504825</xdr:colOff>
          <xdr:row>12</xdr:row>
          <xdr:rowOff>390525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123825</xdr:rowOff>
        </xdr:from>
        <xdr:to>
          <xdr:col>7</xdr:col>
          <xdr:colOff>504825</xdr:colOff>
          <xdr:row>12</xdr:row>
          <xdr:rowOff>390525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123825</xdr:rowOff>
        </xdr:from>
        <xdr:to>
          <xdr:col>8</xdr:col>
          <xdr:colOff>504825</xdr:colOff>
          <xdr:row>12</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123825</xdr:rowOff>
        </xdr:from>
        <xdr:to>
          <xdr:col>9</xdr:col>
          <xdr:colOff>504825</xdr:colOff>
          <xdr:row>12</xdr:row>
          <xdr:rowOff>390525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123825</xdr:rowOff>
        </xdr:from>
        <xdr:to>
          <xdr:col>10</xdr:col>
          <xdr:colOff>504825</xdr:colOff>
          <xdr:row>12</xdr:row>
          <xdr:rowOff>390525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161925</xdr:rowOff>
        </xdr:from>
        <xdr:to>
          <xdr:col>11</xdr:col>
          <xdr:colOff>0</xdr:colOff>
          <xdr:row>25</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xdr:row>
          <xdr:rowOff>123825</xdr:rowOff>
        </xdr:from>
        <xdr:to>
          <xdr:col>6</xdr:col>
          <xdr:colOff>504825</xdr:colOff>
          <xdr:row>24</xdr:row>
          <xdr:rowOff>390525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xdr:row>
          <xdr:rowOff>123825</xdr:rowOff>
        </xdr:from>
        <xdr:to>
          <xdr:col>7</xdr:col>
          <xdr:colOff>504825</xdr:colOff>
          <xdr:row>24</xdr:row>
          <xdr:rowOff>390525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123825</xdr:rowOff>
        </xdr:from>
        <xdr:to>
          <xdr:col>8</xdr:col>
          <xdr:colOff>504825</xdr:colOff>
          <xdr:row>24</xdr:row>
          <xdr:rowOff>390525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123825</xdr:rowOff>
        </xdr:from>
        <xdr:to>
          <xdr:col>9</xdr:col>
          <xdr:colOff>504825</xdr:colOff>
          <xdr:row>24</xdr:row>
          <xdr:rowOff>390525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24</xdr:row>
          <xdr:rowOff>123825</xdr:rowOff>
        </xdr:from>
        <xdr:to>
          <xdr:col>10</xdr:col>
          <xdr:colOff>504825</xdr:colOff>
          <xdr:row>24</xdr:row>
          <xdr:rowOff>390525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161925</xdr:rowOff>
        </xdr:from>
        <xdr:to>
          <xdr:col>11</xdr:col>
          <xdr:colOff>0</xdr:colOff>
          <xdr:row>37</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36</xdr:row>
          <xdr:rowOff>123825</xdr:rowOff>
        </xdr:from>
        <xdr:to>
          <xdr:col>6</xdr:col>
          <xdr:colOff>504825</xdr:colOff>
          <xdr:row>36</xdr:row>
          <xdr:rowOff>390525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123825</xdr:rowOff>
        </xdr:from>
        <xdr:to>
          <xdr:col>7</xdr:col>
          <xdr:colOff>504825</xdr:colOff>
          <xdr:row>36</xdr:row>
          <xdr:rowOff>390525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36</xdr:row>
          <xdr:rowOff>123825</xdr:rowOff>
        </xdr:from>
        <xdr:to>
          <xdr:col>8</xdr:col>
          <xdr:colOff>504825</xdr:colOff>
          <xdr:row>36</xdr:row>
          <xdr:rowOff>390525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123825</xdr:rowOff>
        </xdr:from>
        <xdr:to>
          <xdr:col>9</xdr:col>
          <xdr:colOff>504825</xdr:colOff>
          <xdr:row>36</xdr:row>
          <xdr:rowOff>390525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xmlns=""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36</xdr:row>
          <xdr:rowOff>123825</xdr:rowOff>
        </xdr:from>
        <xdr:to>
          <xdr:col>10</xdr:col>
          <xdr:colOff>504825</xdr:colOff>
          <xdr:row>36</xdr:row>
          <xdr:rowOff>390525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161925</xdr:rowOff>
        </xdr:from>
        <xdr:to>
          <xdr:col>11</xdr:col>
          <xdr:colOff>0</xdr:colOff>
          <xdr:row>35</xdr:row>
          <xdr:rowOff>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xmlns="" id="{00000000-0008-0000-01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34</xdr:row>
          <xdr:rowOff>123825</xdr:rowOff>
        </xdr:from>
        <xdr:to>
          <xdr:col>6</xdr:col>
          <xdr:colOff>504825</xdr:colOff>
          <xdr:row>34</xdr:row>
          <xdr:rowOff>390525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123825</xdr:rowOff>
        </xdr:from>
        <xdr:to>
          <xdr:col>7</xdr:col>
          <xdr:colOff>504825</xdr:colOff>
          <xdr:row>34</xdr:row>
          <xdr:rowOff>390525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123825</xdr:rowOff>
        </xdr:from>
        <xdr:to>
          <xdr:col>8</xdr:col>
          <xdr:colOff>504825</xdr:colOff>
          <xdr:row>34</xdr:row>
          <xdr:rowOff>390525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34</xdr:row>
          <xdr:rowOff>123825</xdr:rowOff>
        </xdr:from>
        <xdr:to>
          <xdr:col>9</xdr:col>
          <xdr:colOff>504825</xdr:colOff>
          <xdr:row>34</xdr:row>
          <xdr:rowOff>390525</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123825</xdr:rowOff>
        </xdr:from>
        <xdr:to>
          <xdr:col>10</xdr:col>
          <xdr:colOff>504825</xdr:colOff>
          <xdr:row>34</xdr:row>
          <xdr:rowOff>390525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xmlns=""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161925</xdr:rowOff>
        </xdr:from>
        <xdr:to>
          <xdr:col>11</xdr:col>
          <xdr:colOff>0</xdr:colOff>
          <xdr:row>27</xdr:row>
          <xdr:rowOff>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xmlns="" id="{00000000-0008-0000-01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xdr:row>
          <xdr:rowOff>123825</xdr:rowOff>
        </xdr:from>
        <xdr:to>
          <xdr:col>6</xdr:col>
          <xdr:colOff>504825</xdr:colOff>
          <xdr:row>26</xdr:row>
          <xdr:rowOff>390525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xmlns=""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123825</xdr:rowOff>
        </xdr:from>
        <xdr:to>
          <xdr:col>7</xdr:col>
          <xdr:colOff>504825</xdr:colOff>
          <xdr:row>26</xdr:row>
          <xdr:rowOff>390525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xmlns=""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123825</xdr:rowOff>
        </xdr:from>
        <xdr:to>
          <xdr:col>8</xdr:col>
          <xdr:colOff>504825</xdr:colOff>
          <xdr:row>26</xdr:row>
          <xdr:rowOff>390525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xmlns=""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123825</xdr:rowOff>
        </xdr:from>
        <xdr:to>
          <xdr:col>9</xdr:col>
          <xdr:colOff>504825</xdr:colOff>
          <xdr:row>26</xdr:row>
          <xdr:rowOff>390525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123825</xdr:rowOff>
        </xdr:from>
        <xdr:to>
          <xdr:col>10</xdr:col>
          <xdr:colOff>504825</xdr:colOff>
          <xdr:row>26</xdr:row>
          <xdr:rowOff>390525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1057066</xdr:colOff>
      <xdr:row>1</xdr:row>
      <xdr:rowOff>1487625</xdr:rowOff>
    </xdr:to>
    <xdr:pic>
      <xdr:nvPicPr>
        <xdr:cNvPr id="40" name="Picture 39">
          <a:extLst>
            <a:ext uri="{FF2B5EF4-FFF2-40B4-BE49-F238E27FC236}">
              <a16:creationId xmlns:a16="http://schemas.microsoft.com/office/drawing/2014/main" xmlns="" id="{00000000-0008-0000-01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15</xdr:row>
          <xdr:rowOff>161925</xdr:rowOff>
        </xdr:from>
        <xdr:to>
          <xdr:col>11</xdr:col>
          <xdr:colOff>0</xdr:colOff>
          <xdr:row>17</xdr:row>
          <xdr:rowOff>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1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123825</xdr:rowOff>
        </xdr:from>
        <xdr:to>
          <xdr:col>6</xdr:col>
          <xdr:colOff>504825</xdr:colOff>
          <xdr:row>16</xdr:row>
          <xdr:rowOff>390525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123825</xdr:rowOff>
        </xdr:from>
        <xdr:to>
          <xdr:col>7</xdr:col>
          <xdr:colOff>504825</xdr:colOff>
          <xdr:row>16</xdr:row>
          <xdr:rowOff>390525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123825</xdr:rowOff>
        </xdr:from>
        <xdr:to>
          <xdr:col>8</xdr:col>
          <xdr:colOff>504825</xdr:colOff>
          <xdr:row>16</xdr:row>
          <xdr:rowOff>390525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123825</xdr:rowOff>
        </xdr:from>
        <xdr:to>
          <xdr:col>9</xdr:col>
          <xdr:colOff>504825</xdr:colOff>
          <xdr:row>16</xdr:row>
          <xdr:rowOff>390525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123825</xdr:rowOff>
        </xdr:from>
        <xdr:to>
          <xdr:col>10</xdr:col>
          <xdr:colOff>504825</xdr:colOff>
          <xdr:row>16</xdr:row>
          <xdr:rowOff>390525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161925</xdr:rowOff>
        </xdr:from>
        <xdr:to>
          <xdr:col>11</xdr:col>
          <xdr:colOff>0</xdr:colOff>
          <xdr:row>29</xdr:row>
          <xdr:rowOff>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xdr:row>
          <xdr:rowOff>123825</xdr:rowOff>
        </xdr:from>
        <xdr:to>
          <xdr:col>6</xdr:col>
          <xdr:colOff>504825</xdr:colOff>
          <xdr:row>28</xdr:row>
          <xdr:rowOff>390525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123825</xdr:rowOff>
        </xdr:from>
        <xdr:to>
          <xdr:col>7</xdr:col>
          <xdr:colOff>504825</xdr:colOff>
          <xdr:row>28</xdr:row>
          <xdr:rowOff>390525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123825</xdr:rowOff>
        </xdr:from>
        <xdr:to>
          <xdr:col>8</xdr:col>
          <xdr:colOff>504825</xdr:colOff>
          <xdr:row>28</xdr:row>
          <xdr:rowOff>390525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28</xdr:row>
          <xdr:rowOff>123825</xdr:rowOff>
        </xdr:from>
        <xdr:to>
          <xdr:col>9</xdr:col>
          <xdr:colOff>504825</xdr:colOff>
          <xdr:row>28</xdr:row>
          <xdr:rowOff>390525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28</xdr:row>
          <xdr:rowOff>123825</xdr:rowOff>
        </xdr:from>
        <xdr:to>
          <xdr:col>10</xdr:col>
          <xdr:colOff>504825</xdr:colOff>
          <xdr:row>28</xdr:row>
          <xdr:rowOff>390525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161925</xdr:rowOff>
        </xdr:from>
        <xdr:to>
          <xdr:col>11</xdr:col>
          <xdr:colOff>0</xdr:colOff>
          <xdr:row>39</xdr:row>
          <xdr:rowOff>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38</xdr:row>
          <xdr:rowOff>123825</xdr:rowOff>
        </xdr:from>
        <xdr:to>
          <xdr:col>6</xdr:col>
          <xdr:colOff>504825</xdr:colOff>
          <xdr:row>38</xdr:row>
          <xdr:rowOff>390525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123825</xdr:rowOff>
        </xdr:from>
        <xdr:to>
          <xdr:col>7</xdr:col>
          <xdr:colOff>504825</xdr:colOff>
          <xdr:row>38</xdr:row>
          <xdr:rowOff>390525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123825</xdr:rowOff>
        </xdr:from>
        <xdr:to>
          <xdr:col>8</xdr:col>
          <xdr:colOff>504825</xdr:colOff>
          <xdr:row>38</xdr:row>
          <xdr:rowOff>390525</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38</xdr:row>
          <xdr:rowOff>123825</xdr:rowOff>
        </xdr:from>
        <xdr:to>
          <xdr:col>9</xdr:col>
          <xdr:colOff>504825</xdr:colOff>
          <xdr:row>38</xdr:row>
          <xdr:rowOff>390525</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xmlns=""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123825</xdr:rowOff>
        </xdr:from>
        <xdr:to>
          <xdr:col>10</xdr:col>
          <xdr:colOff>504825</xdr:colOff>
          <xdr:row>38</xdr:row>
          <xdr:rowOff>390525</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xmlns=""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161925</xdr:rowOff>
        </xdr:from>
        <xdr:to>
          <xdr:col>11</xdr:col>
          <xdr:colOff>0</xdr:colOff>
          <xdr:row>49</xdr:row>
          <xdr:rowOff>0</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xmlns="" id="{00000000-0008-0000-01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48</xdr:row>
          <xdr:rowOff>123825</xdr:rowOff>
        </xdr:from>
        <xdr:to>
          <xdr:col>6</xdr:col>
          <xdr:colOff>504825</xdr:colOff>
          <xdr:row>48</xdr:row>
          <xdr:rowOff>390525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48</xdr:row>
          <xdr:rowOff>123825</xdr:rowOff>
        </xdr:from>
        <xdr:to>
          <xdr:col>7</xdr:col>
          <xdr:colOff>504825</xdr:colOff>
          <xdr:row>48</xdr:row>
          <xdr:rowOff>390525</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48</xdr:row>
          <xdr:rowOff>123825</xdr:rowOff>
        </xdr:from>
        <xdr:to>
          <xdr:col>8</xdr:col>
          <xdr:colOff>504825</xdr:colOff>
          <xdr:row>48</xdr:row>
          <xdr:rowOff>390525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48</xdr:row>
          <xdr:rowOff>123825</xdr:rowOff>
        </xdr:from>
        <xdr:to>
          <xdr:col>9</xdr:col>
          <xdr:colOff>504825</xdr:colOff>
          <xdr:row>48</xdr:row>
          <xdr:rowOff>390525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48</xdr:row>
          <xdr:rowOff>123825</xdr:rowOff>
        </xdr:from>
        <xdr:to>
          <xdr:col>10</xdr:col>
          <xdr:colOff>504825</xdr:colOff>
          <xdr:row>48</xdr:row>
          <xdr:rowOff>390525</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161925</xdr:rowOff>
        </xdr:from>
        <xdr:to>
          <xdr:col>11</xdr:col>
          <xdr:colOff>0</xdr:colOff>
          <xdr:row>47</xdr:row>
          <xdr:rowOff>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123825</xdr:rowOff>
        </xdr:from>
        <xdr:to>
          <xdr:col>6</xdr:col>
          <xdr:colOff>504825</xdr:colOff>
          <xdr:row>46</xdr:row>
          <xdr:rowOff>390525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46</xdr:row>
          <xdr:rowOff>123825</xdr:rowOff>
        </xdr:from>
        <xdr:to>
          <xdr:col>7</xdr:col>
          <xdr:colOff>504825</xdr:colOff>
          <xdr:row>46</xdr:row>
          <xdr:rowOff>390525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46</xdr:row>
          <xdr:rowOff>123825</xdr:rowOff>
        </xdr:from>
        <xdr:to>
          <xdr:col>8</xdr:col>
          <xdr:colOff>504825</xdr:colOff>
          <xdr:row>46</xdr:row>
          <xdr:rowOff>390525</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46</xdr:row>
          <xdr:rowOff>123825</xdr:rowOff>
        </xdr:from>
        <xdr:to>
          <xdr:col>9</xdr:col>
          <xdr:colOff>504825</xdr:colOff>
          <xdr:row>46</xdr:row>
          <xdr:rowOff>390525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123825</xdr:rowOff>
        </xdr:from>
        <xdr:to>
          <xdr:col>10</xdr:col>
          <xdr:colOff>504825</xdr:colOff>
          <xdr:row>46</xdr:row>
          <xdr:rowOff>390525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161925</xdr:rowOff>
        </xdr:from>
        <xdr:to>
          <xdr:col>11</xdr:col>
          <xdr:colOff>0</xdr:colOff>
          <xdr:row>51</xdr:row>
          <xdr:rowOff>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50</xdr:row>
          <xdr:rowOff>123825</xdr:rowOff>
        </xdr:from>
        <xdr:to>
          <xdr:col>6</xdr:col>
          <xdr:colOff>504825</xdr:colOff>
          <xdr:row>50</xdr:row>
          <xdr:rowOff>390525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50</xdr:row>
          <xdr:rowOff>123825</xdr:rowOff>
        </xdr:from>
        <xdr:to>
          <xdr:col>7</xdr:col>
          <xdr:colOff>504825</xdr:colOff>
          <xdr:row>50</xdr:row>
          <xdr:rowOff>390525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50</xdr:row>
          <xdr:rowOff>123825</xdr:rowOff>
        </xdr:from>
        <xdr:to>
          <xdr:col>8</xdr:col>
          <xdr:colOff>504825</xdr:colOff>
          <xdr:row>50</xdr:row>
          <xdr:rowOff>390525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50</xdr:row>
          <xdr:rowOff>123825</xdr:rowOff>
        </xdr:from>
        <xdr:to>
          <xdr:col>9</xdr:col>
          <xdr:colOff>504825</xdr:colOff>
          <xdr:row>50</xdr:row>
          <xdr:rowOff>390525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50</xdr:row>
          <xdr:rowOff>123825</xdr:rowOff>
        </xdr:from>
        <xdr:to>
          <xdr:col>10</xdr:col>
          <xdr:colOff>504825</xdr:colOff>
          <xdr:row>50</xdr:row>
          <xdr:rowOff>390525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11</xdr:col>
          <xdr:colOff>0</xdr:colOff>
          <xdr:row>19</xdr:row>
          <xdr:rowOff>0</xdr:rowOff>
        </xdr:to>
        <xdr:sp macro="" textlink="">
          <xdr:nvSpPr>
            <xdr:cNvPr id="1104" name="Group Box 80" hidden="1">
              <a:extLst>
                <a:ext uri="{63B3BB69-23CF-44E3-9099-C40C66FF867C}">
                  <a14:compatExt spid="_x0000_s1104"/>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123825</xdr:rowOff>
        </xdr:from>
        <xdr:to>
          <xdr:col>6</xdr:col>
          <xdr:colOff>504825</xdr:colOff>
          <xdr:row>18</xdr:row>
          <xdr:rowOff>390525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123825</xdr:rowOff>
        </xdr:from>
        <xdr:to>
          <xdr:col>7</xdr:col>
          <xdr:colOff>504825</xdr:colOff>
          <xdr:row>18</xdr:row>
          <xdr:rowOff>390525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123825</xdr:rowOff>
        </xdr:from>
        <xdr:to>
          <xdr:col>8</xdr:col>
          <xdr:colOff>504825</xdr:colOff>
          <xdr:row>18</xdr:row>
          <xdr:rowOff>390525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123825</xdr:rowOff>
        </xdr:from>
        <xdr:to>
          <xdr:col>9</xdr:col>
          <xdr:colOff>504825</xdr:colOff>
          <xdr:row>18</xdr:row>
          <xdr:rowOff>390525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123825</xdr:rowOff>
        </xdr:from>
        <xdr:to>
          <xdr:col>10</xdr:col>
          <xdr:colOff>504825</xdr:colOff>
          <xdr:row>18</xdr:row>
          <xdr:rowOff>390525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161925</xdr:rowOff>
        </xdr:from>
        <xdr:to>
          <xdr:col>11</xdr:col>
          <xdr:colOff>0</xdr:colOff>
          <xdr:row>41</xdr:row>
          <xdr:rowOff>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xmlns="" id="{00000000-0008-0000-01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40</xdr:row>
          <xdr:rowOff>123825</xdr:rowOff>
        </xdr:from>
        <xdr:to>
          <xdr:col>6</xdr:col>
          <xdr:colOff>504825</xdr:colOff>
          <xdr:row>40</xdr:row>
          <xdr:rowOff>390525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123825</xdr:rowOff>
        </xdr:from>
        <xdr:to>
          <xdr:col>7</xdr:col>
          <xdr:colOff>504825</xdr:colOff>
          <xdr:row>40</xdr:row>
          <xdr:rowOff>390525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xmlns=""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123825</xdr:rowOff>
        </xdr:from>
        <xdr:to>
          <xdr:col>8</xdr:col>
          <xdr:colOff>504825</xdr:colOff>
          <xdr:row>40</xdr:row>
          <xdr:rowOff>390525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xmlns=""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40</xdr:row>
          <xdr:rowOff>123825</xdr:rowOff>
        </xdr:from>
        <xdr:to>
          <xdr:col>9</xdr:col>
          <xdr:colOff>504825</xdr:colOff>
          <xdr:row>40</xdr:row>
          <xdr:rowOff>390525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xmlns=""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40</xdr:row>
          <xdr:rowOff>123825</xdr:rowOff>
        </xdr:from>
        <xdr:to>
          <xdr:col>10</xdr:col>
          <xdr:colOff>504825</xdr:colOff>
          <xdr:row>40</xdr:row>
          <xdr:rowOff>390525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xmlns=""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13</xdr:row>
          <xdr:rowOff>161925</xdr:rowOff>
        </xdr:from>
        <xdr:to>
          <xdr:col>11</xdr:col>
          <xdr:colOff>0</xdr:colOff>
          <xdr:row>15</xdr:row>
          <xdr:rowOff>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xmlns="" id="{00000000-0008-0000-02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123825</xdr:rowOff>
        </xdr:from>
        <xdr:to>
          <xdr:col>6</xdr:col>
          <xdr:colOff>504825</xdr:colOff>
          <xdr:row>14</xdr:row>
          <xdr:rowOff>352425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xmlns=""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123825</xdr:rowOff>
        </xdr:from>
        <xdr:to>
          <xdr:col>7</xdr:col>
          <xdr:colOff>504825</xdr:colOff>
          <xdr:row>14</xdr:row>
          <xdr:rowOff>352425</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xmlns=""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123825</xdr:rowOff>
        </xdr:from>
        <xdr:to>
          <xdr:col>8</xdr:col>
          <xdr:colOff>504825</xdr:colOff>
          <xdr:row>14</xdr:row>
          <xdr:rowOff>352425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xmlns=""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123825</xdr:rowOff>
        </xdr:from>
        <xdr:to>
          <xdr:col>9</xdr:col>
          <xdr:colOff>504825</xdr:colOff>
          <xdr:row>14</xdr:row>
          <xdr:rowOff>352425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xmlns=""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123825</xdr:rowOff>
        </xdr:from>
        <xdr:to>
          <xdr:col>10</xdr:col>
          <xdr:colOff>504825</xdr:colOff>
          <xdr:row>14</xdr:row>
          <xdr:rowOff>352425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xmlns=""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161925</xdr:rowOff>
        </xdr:from>
        <xdr:to>
          <xdr:col>11</xdr:col>
          <xdr:colOff>0</xdr:colOff>
          <xdr:row>13</xdr:row>
          <xdr:rowOff>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xmlns="" id="{00000000-0008-0000-02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123825</xdr:rowOff>
        </xdr:from>
        <xdr:to>
          <xdr:col>6</xdr:col>
          <xdr:colOff>504825</xdr:colOff>
          <xdr:row>12</xdr:row>
          <xdr:rowOff>352425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xmlns=""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123825</xdr:rowOff>
        </xdr:from>
        <xdr:to>
          <xdr:col>7</xdr:col>
          <xdr:colOff>504825</xdr:colOff>
          <xdr:row>12</xdr:row>
          <xdr:rowOff>352425</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xmlns=""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123825</xdr:rowOff>
        </xdr:from>
        <xdr:to>
          <xdr:col>8</xdr:col>
          <xdr:colOff>504825</xdr:colOff>
          <xdr:row>12</xdr:row>
          <xdr:rowOff>352425</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xmlns=""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123825</xdr:rowOff>
        </xdr:from>
        <xdr:to>
          <xdr:col>9</xdr:col>
          <xdr:colOff>504825</xdr:colOff>
          <xdr:row>12</xdr:row>
          <xdr:rowOff>352425</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xmlns=""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123825</xdr:rowOff>
        </xdr:from>
        <xdr:to>
          <xdr:col>10</xdr:col>
          <xdr:colOff>504825</xdr:colOff>
          <xdr:row>12</xdr:row>
          <xdr:rowOff>352425</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xmlns=""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11</xdr:col>
          <xdr:colOff>0</xdr:colOff>
          <xdr:row>23</xdr:row>
          <xdr:rowOff>0</xdr:rowOff>
        </xdr:to>
        <xdr:sp macro="" textlink="">
          <xdr:nvSpPr>
            <xdr:cNvPr id="7181" name="Group Box 13" hidden="1">
              <a:extLst>
                <a:ext uri="{63B3BB69-23CF-44E3-9099-C40C66FF867C}">
                  <a14:compatExt spid="_x0000_s7181"/>
                </a:ext>
                <a:ext uri="{FF2B5EF4-FFF2-40B4-BE49-F238E27FC236}">
                  <a16:creationId xmlns:a16="http://schemas.microsoft.com/office/drawing/2014/main" xmlns="" id="{00000000-0008-0000-0200-00000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123825</xdr:rowOff>
        </xdr:from>
        <xdr:to>
          <xdr:col>6</xdr:col>
          <xdr:colOff>504825</xdr:colOff>
          <xdr:row>22</xdr:row>
          <xdr:rowOff>352425</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xmlns=""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123825</xdr:rowOff>
        </xdr:from>
        <xdr:to>
          <xdr:col>7</xdr:col>
          <xdr:colOff>504825</xdr:colOff>
          <xdr:row>22</xdr:row>
          <xdr:rowOff>352425</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xmlns=""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123825</xdr:rowOff>
        </xdr:from>
        <xdr:to>
          <xdr:col>8</xdr:col>
          <xdr:colOff>504825</xdr:colOff>
          <xdr:row>22</xdr:row>
          <xdr:rowOff>352425</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xmlns=""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123825</xdr:rowOff>
        </xdr:from>
        <xdr:to>
          <xdr:col>9</xdr:col>
          <xdr:colOff>504825</xdr:colOff>
          <xdr:row>22</xdr:row>
          <xdr:rowOff>352425</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xmlns=""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123825</xdr:rowOff>
        </xdr:from>
        <xdr:to>
          <xdr:col>10</xdr:col>
          <xdr:colOff>504825</xdr:colOff>
          <xdr:row>22</xdr:row>
          <xdr:rowOff>352425</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xmlns=""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161925</xdr:rowOff>
        </xdr:from>
        <xdr:to>
          <xdr:col>11</xdr:col>
          <xdr:colOff>0</xdr:colOff>
          <xdr:row>35</xdr:row>
          <xdr:rowOff>0</xdr:rowOff>
        </xdr:to>
        <xdr:sp macro="" textlink="">
          <xdr:nvSpPr>
            <xdr:cNvPr id="7187" name="Group Box 19" hidden="1">
              <a:extLst>
                <a:ext uri="{63B3BB69-23CF-44E3-9099-C40C66FF867C}">
                  <a14:compatExt spid="_x0000_s7187"/>
                </a:ext>
                <a:ext uri="{FF2B5EF4-FFF2-40B4-BE49-F238E27FC236}">
                  <a16:creationId xmlns:a16="http://schemas.microsoft.com/office/drawing/2014/main" xmlns="" id="{00000000-0008-0000-0200-00001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34</xdr:row>
          <xdr:rowOff>123825</xdr:rowOff>
        </xdr:from>
        <xdr:to>
          <xdr:col>6</xdr:col>
          <xdr:colOff>504825</xdr:colOff>
          <xdr:row>34</xdr:row>
          <xdr:rowOff>352425</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xmlns=""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123825</xdr:rowOff>
        </xdr:from>
        <xdr:to>
          <xdr:col>7</xdr:col>
          <xdr:colOff>504825</xdr:colOff>
          <xdr:row>34</xdr:row>
          <xdr:rowOff>352425</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xmlns=""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123825</xdr:rowOff>
        </xdr:from>
        <xdr:to>
          <xdr:col>8</xdr:col>
          <xdr:colOff>504825</xdr:colOff>
          <xdr:row>34</xdr:row>
          <xdr:rowOff>352425</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xmlns=""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34</xdr:row>
          <xdr:rowOff>123825</xdr:rowOff>
        </xdr:from>
        <xdr:to>
          <xdr:col>9</xdr:col>
          <xdr:colOff>504825</xdr:colOff>
          <xdr:row>34</xdr:row>
          <xdr:rowOff>352425</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xmlns=""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123825</xdr:rowOff>
        </xdr:from>
        <xdr:to>
          <xdr:col>10</xdr:col>
          <xdr:colOff>504825</xdr:colOff>
          <xdr:row>34</xdr:row>
          <xdr:rowOff>352425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xmlns=""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161925</xdr:rowOff>
        </xdr:from>
        <xdr:to>
          <xdr:col>11</xdr:col>
          <xdr:colOff>0</xdr:colOff>
          <xdr:row>33</xdr:row>
          <xdr:rowOff>0</xdr:rowOff>
        </xdr:to>
        <xdr:sp macro="" textlink="">
          <xdr:nvSpPr>
            <xdr:cNvPr id="7193" name="Group Box 25" hidden="1">
              <a:extLst>
                <a:ext uri="{63B3BB69-23CF-44E3-9099-C40C66FF867C}">
                  <a14:compatExt spid="_x0000_s7193"/>
                </a:ext>
                <a:ext uri="{FF2B5EF4-FFF2-40B4-BE49-F238E27FC236}">
                  <a16:creationId xmlns:a16="http://schemas.microsoft.com/office/drawing/2014/main" xmlns="" id="{00000000-0008-0000-0200-00001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123825</xdr:rowOff>
        </xdr:from>
        <xdr:to>
          <xdr:col>6</xdr:col>
          <xdr:colOff>504825</xdr:colOff>
          <xdr:row>32</xdr:row>
          <xdr:rowOff>352425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xmlns=""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32</xdr:row>
          <xdr:rowOff>123825</xdr:rowOff>
        </xdr:from>
        <xdr:to>
          <xdr:col>7</xdr:col>
          <xdr:colOff>504825</xdr:colOff>
          <xdr:row>32</xdr:row>
          <xdr:rowOff>352425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xmlns=""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32</xdr:row>
          <xdr:rowOff>123825</xdr:rowOff>
        </xdr:from>
        <xdr:to>
          <xdr:col>8</xdr:col>
          <xdr:colOff>504825</xdr:colOff>
          <xdr:row>32</xdr:row>
          <xdr:rowOff>352425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xmlns=""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123825</xdr:rowOff>
        </xdr:from>
        <xdr:to>
          <xdr:col>9</xdr:col>
          <xdr:colOff>504825</xdr:colOff>
          <xdr:row>32</xdr:row>
          <xdr:rowOff>352425</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xmlns=""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32</xdr:row>
          <xdr:rowOff>123825</xdr:rowOff>
        </xdr:from>
        <xdr:to>
          <xdr:col>10</xdr:col>
          <xdr:colOff>504825</xdr:colOff>
          <xdr:row>32</xdr:row>
          <xdr:rowOff>352425</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xmlns=""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161925</xdr:rowOff>
        </xdr:from>
        <xdr:to>
          <xdr:col>11</xdr:col>
          <xdr:colOff>0</xdr:colOff>
          <xdr:row>25</xdr:row>
          <xdr:rowOff>0</xdr:rowOff>
        </xdr:to>
        <xdr:sp macro="" textlink="">
          <xdr:nvSpPr>
            <xdr:cNvPr id="7199" name="Group Box 31" hidden="1">
              <a:extLst>
                <a:ext uri="{63B3BB69-23CF-44E3-9099-C40C66FF867C}">
                  <a14:compatExt spid="_x0000_s7199"/>
                </a:ext>
                <a:ext uri="{FF2B5EF4-FFF2-40B4-BE49-F238E27FC236}">
                  <a16:creationId xmlns:a16="http://schemas.microsoft.com/office/drawing/2014/main" xmlns="" id="{00000000-0008-0000-0200-00001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xdr:row>
          <xdr:rowOff>123825</xdr:rowOff>
        </xdr:from>
        <xdr:to>
          <xdr:col>6</xdr:col>
          <xdr:colOff>504825</xdr:colOff>
          <xdr:row>24</xdr:row>
          <xdr:rowOff>352425</xdr:rowOff>
        </xdr:to>
        <xdr:sp macro="" textlink="">
          <xdr:nvSpPr>
            <xdr:cNvPr id="7200" name="Option Button 32" hidden="1">
              <a:extLst>
                <a:ext uri="{63B3BB69-23CF-44E3-9099-C40C66FF867C}">
                  <a14:compatExt spid="_x0000_s7200"/>
                </a:ext>
                <a:ext uri="{FF2B5EF4-FFF2-40B4-BE49-F238E27FC236}">
                  <a16:creationId xmlns:a16="http://schemas.microsoft.com/office/drawing/2014/main" xmlns=""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xdr:row>
          <xdr:rowOff>123825</xdr:rowOff>
        </xdr:from>
        <xdr:to>
          <xdr:col>7</xdr:col>
          <xdr:colOff>504825</xdr:colOff>
          <xdr:row>24</xdr:row>
          <xdr:rowOff>352425</xdr:rowOff>
        </xdr:to>
        <xdr:sp macro="" textlink="">
          <xdr:nvSpPr>
            <xdr:cNvPr id="7201" name="Option Button 33" hidden="1">
              <a:extLst>
                <a:ext uri="{63B3BB69-23CF-44E3-9099-C40C66FF867C}">
                  <a14:compatExt spid="_x0000_s7201"/>
                </a:ext>
                <a:ext uri="{FF2B5EF4-FFF2-40B4-BE49-F238E27FC236}">
                  <a16:creationId xmlns:a16="http://schemas.microsoft.com/office/drawing/2014/main" xmlns=""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123825</xdr:rowOff>
        </xdr:from>
        <xdr:to>
          <xdr:col>8</xdr:col>
          <xdr:colOff>504825</xdr:colOff>
          <xdr:row>24</xdr:row>
          <xdr:rowOff>352425</xdr:rowOff>
        </xdr:to>
        <xdr:sp macro="" textlink="">
          <xdr:nvSpPr>
            <xdr:cNvPr id="7202" name="Option Button 34" hidden="1">
              <a:extLst>
                <a:ext uri="{63B3BB69-23CF-44E3-9099-C40C66FF867C}">
                  <a14:compatExt spid="_x0000_s7202"/>
                </a:ext>
                <a:ext uri="{FF2B5EF4-FFF2-40B4-BE49-F238E27FC236}">
                  <a16:creationId xmlns:a16="http://schemas.microsoft.com/office/drawing/2014/main" xmlns=""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123825</xdr:rowOff>
        </xdr:from>
        <xdr:to>
          <xdr:col>9</xdr:col>
          <xdr:colOff>504825</xdr:colOff>
          <xdr:row>24</xdr:row>
          <xdr:rowOff>352425</xdr:rowOff>
        </xdr:to>
        <xdr:sp macro="" textlink="">
          <xdr:nvSpPr>
            <xdr:cNvPr id="7203" name="Option Button 35" hidden="1">
              <a:extLst>
                <a:ext uri="{63B3BB69-23CF-44E3-9099-C40C66FF867C}">
                  <a14:compatExt spid="_x0000_s7203"/>
                </a:ext>
                <a:ext uri="{FF2B5EF4-FFF2-40B4-BE49-F238E27FC236}">
                  <a16:creationId xmlns:a16="http://schemas.microsoft.com/office/drawing/2014/main" xmlns=""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24</xdr:row>
          <xdr:rowOff>123825</xdr:rowOff>
        </xdr:from>
        <xdr:to>
          <xdr:col>10</xdr:col>
          <xdr:colOff>504825</xdr:colOff>
          <xdr:row>24</xdr:row>
          <xdr:rowOff>352425</xdr:rowOff>
        </xdr:to>
        <xdr:sp macro="" textlink="">
          <xdr:nvSpPr>
            <xdr:cNvPr id="7204" name="Option Button 36" hidden="1">
              <a:extLst>
                <a:ext uri="{63B3BB69-23CF-44E3-9099-C40C66FF867C}">
                  <a14:compatExt spid="_x0000_s7204"/>
                </a:ext>
                <a:ext uri="{FF2B5EF4-FFF2-40B4-BE49-F238E27FC236}">
                  <a16:creationId xmlns:a16="http://schemas.microsoft.com/office/drawing/2014/main" xmlns=""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1057066</xdr:colOff>
      <xdr:row>1</xdr:row>
      <xdr:rowOff>1487625</xdr:rowOff>
    </xdr:to>
    <xdr:pic>
      <xdr:nvPicPr>
        <xdr:cNvPr id="40" name="Picture 39">
          <a:extLst>
            <a:ext uri="{FF2B5EF4-FFF2-40B4-BE49-F238E27FC236}">
              <a16:creationId xmlns:a16="http://schemas.microsoft.com/office/drawing/2014/main" xmlns="" id="{00000000-0008-0000-02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15</xdr:row>
          <xdr:rowOff>161925</xdr:rowOff>
        </xdr:from>
        <xdr:to>
          <xdr:col>11</xdr:col>
          <xdr:colOff>0</xdr:colOff>
          <xdr:row>17</xdr:row>
          <xdr:rowOff>0</xdr:rowOff>
        </xdr:to>
        <xdr:sp macro="" textlink="">
          <xdr:nvSpPr>
            <xdr:cNvPr id="7205" name="Group Box 37" hidden="1">
              <a:extLst>
                <a:ext uri="{63B3BB69-23CF-44E3-9099-C40C66FF867C}">
                  <a14:compatExt spid="_x0000_s7205"/>
                </a:ext>
                <a:ext uri="{FF2B5EF4-FFF2-40B4-BE49-F238E27FC236}">
                  <a16:creationId xmlns:a16="http://schemas.microsoft.com/office/drawing/2014/main" xmlns="" id="{00000000-0008-0000-02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123825</xdr:rowOff>
        </xdr:from>
        <xdr:to>
          <xdr:col>6</xdr:col>
          <xdr:colOff>504825</xdr:colOff>
          <xdr:row>16</xdr:row>
          <xdr:rowOff>352425</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xmlns=""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123825</xdr:rowOff>
        </xdr:from>
        <xdr:to>
          <xdr:col>7</xdr:col>
          <xdr:colOff>504825</xdr:colOff>
          <xdr:row>16</xdr:row>
          <xdr:rowOff>352425</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xmlns=""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123825</xdr:rowOff>
        </xdr:from>
        <xdr:to>
          <xdr:col>8</xdr:col>
          <xdr:colOff>504825</xdr:colOff>
          <xdr:row>16</xdr:row>
          <xdr:rowOff>352425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xmlns=""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123825</xdr:rowOff>
        </xdr:from>
        <xdr:to>
          <xdr:col>9</xdr:col>
          <xdr:colOff>504825</xdr:colOff>
          <xdr:row>16</xdr:row>
          <xdr:rowOff>352425</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xmlns=""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123825</xdr:rowOff>
        </xdr:from>
        <xdr:to>
          <xdr:col>10</xdr:col>
          <xdr:colOff>504825</xdr:colOff>
          <xdr:row>16</xdr:row>
          <xdr:rowOff>352425</xdr:rowOff>
        </xdr:to>
        <xdr:sp macro="" textlink="">
          <xdr:nvSpPr>
            <xdr:cNvPr id="7210" name="Option Button 42" hidden="1">
              <a:extLst>
                <a:ext uri="{63B3BB69-23CF-44E3-9099-C40C66FF867C}">
                  <a14:compatExt spid="_x0000_s7210"/>
                </a:ext>
                <a:ext uri="{FF2B5EF4-FFF2-40B4-BE49-F238E27FC236}">
                  <a16:creationId xmlns:a16="http://schemas.microsoft.com/office/drawing/2014/main" xmlns=""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161925</xdr:rowOff>
        </xdr:from>
        <xdr:to>
          <xdr:col>11</xdr:col>
          <xdr:colOff>0</xdr:colOff>
          <xdr:row>27</xdr:row>
          <xdr:rowOff>0</xdr:rowOff>
        </xdr:to>
        <xdr:sp macro="" textlink="">
          <xdr:nvSpPr>
            <xdr:cNvPr id="7211" name="Group Box 43" hidden="1">
              <a:extLst>
                <a:ext uri="{63B3BB69-23CF-44E3-9099-C40C66FF867C}">
                  <a14:compatExt spid="_x0000_s7211"/>
                </a:ext>
                <a:ext uri="{FF2B5EF4-FFF2-40B4-BE49-F238E27FC236}">
                  <a16:creationId xmlns:a16="http://schemas.microsoft.com/office/drawing/2014/main" xmlns="" id="{00000000-0008-0000-0200-00002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xdr:row>
          <xdr:rowOff>123825</xdr:rowOff>
        </xdr:from>
        <xdr:to>
          <xdr:col>6</xdr:col>
          <xdr:colOff>504825</xdr:colOff>
          <xdr:row>26</xdr:row>
          <xdr:rowOff>352425</xdr:rowOff>
        </xdr:to>
        <xdr:sp macro="" textlink="">
          <xdr:nvSpPr>
            <xdr:cNvPr id="7212" name="Option Button 44" hidden="1">
              <a:extLst>
                <a:ext uri="{63B3BB69-23CF-44E3-9099-C40C66FF867C}">
                  <a14:compatExt spid="_x0000_s7212"/>
                </a:ext>
                <a:ext uri="{FF2B5EF4-FFF2-40B4-BE49-F238E27FC236}">
                  <a16:creationId xmlns:a16="http://schemas.microsoft.com/office/drawing/2014/main" xmlns=""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123825</xdr:rowOff>
        </xdr:from>
        <xdr:to>
          <xdr:col>7</xdr:col>
          <xdr:colOff>504825</xdr:colOff>
          <xdr:row>26</xdr:row>
          <xdr:rowOff>352425</xdr:rowOff>
        </xdr:to>
        <xdr:sp macro="" textlink="">
          <xdr:nvSpPr>
            <xdr:cNvPr id="7213" name="Option Button 45" hidden="1">
              <a:extLst>
                <a:ext uri="{63B3BB69-23CF-44E3-9099-C40C66FF867C}">
                  <a14:compatExt spid="_x0000_s7213"/>
                </a:ext>
                <a:ext uri="{FF2B5EF4-FFF2-40B4-BE49-F238E27FC236}">
                  <a16:creationId xmlns:a16="http://schemas.microsoft.com/office/drawing/2014/main" xmlns=""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123825</xdr:rowOff>
        </xdr:from>
        <xdr:to>
          <xdr:col>8</xdr:col>
          <xdr:colOff>504825</xdr:colOff>
          <xdr:row>26</xdr:row>
          <xdr:rowOff>352425</xdr:rowOff>
        </xdr:to>
        <xdr:sp macro="" textlink="">
          <xdr:nvSpPr>
            <xdr:cNvPr id="7214" name="Option Button 46" hidden="1">
              <a:extLst>
                <a:ext uri="{63B3BB69-23CF-44E3-9099-C40C66FF867C}">
                  <a14:compatExt spid="_x0000_s7214"/>
                </a:ext>
                <a:ext uri="{FF2B5EF4-FFF2-40B4-BE49-F238E27FC236}">
                  <a16:creationId xmlns:a16="http://schemas.microsoft.com/office/drawing/2014/main" xmlns=""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123825</xdr:rowOff>
        </xdr:from>
        <xdr:to>
          <xdr:col>9</xdr:col>
          <xdr:colOff>504825</xdr:colOff>
          <xdr:row>26</xdr:row>
          <xdr:rowOff>352425</xdr:rowOff>
        </xdr:to>
        <xdr:sp macro="" textlink="">
          <xdr:nvSpPr>
            <xdr:cNvPr id="7215" name="Option Button 47" hidden="1">
              <a:extLst>
                <a:ext uri="{63B3BB69-23CF-44E3-9099-C40C66FF867C}">
                  <a14:compatExt spid="_x0000_s7215"/>
                </a:ext>
                <a:ext uri="{FF2B5EF4-FFF2-40B4-BE49-F238E27FC236}">
                  <a16:creationId xmlns:a16="http://schemas.microsoft.com/office/drawing/2014/main" xmlns=""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123825</xdr:rowOff>
        </xdr:from>
        <xdr:to>
          <xdr:col>10</xdr:col>
          <xdr:colOff>504825</xdr:colOff>
          <xdr:row>26</xdr:row>
          <xdr:rowOff>352425</xdr:rowOff>
        </xdr:to>
        <xdr:sp macro="" textlink="">
          <xdr:nvSpPr>
            <xdr:cNvPr id="7216" name="Option Button 48" hidden="1">
              <a:extLst>
                <a:ext uri="{63B3BB69-23CF-44E3-9099-C40C66FF867C}">
                  <a14:compatExt spid="_x0000_s7216"/>
                </a:ext>
                <a:ext uri="{FF2B5EF4-FFF2-40B4-BE49-F238E27FC236}">
                  <a16:creationId xmlns:a16="http://schemas.microsoft.com/office/drawing/2014/main" xmlns=""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161925</xdr:rowOff>
        </xdr:from>
        <xdr:to>
          <xdr:col>11</xdr:col>
          <xdr:colOff>0</xdr:colOff>
          <xdr:row>37</xdr:row>
          <xdr:rowOff>0</xdr:rowOff>
        </xdr:to>
        <xdr:sp macro="" textlink="">
          <xdr:nvSpPr>
            <xdr:cNvPr id="7217" name="Group Box 49" hidden="1">
              <a:extLst>
                <a:ext uri="{63B3BB69-23CF-44E3-9099-C40C66FF867C}">
                  <a14:compatExt spid="_x0000_s7217"/>
                </a:ext>
                <a:ext uri="{FF2B5EF4-FFF2-40B4-BE49-F238E27FC236}">
                  <a16:creationId xmlns:a16="http://schemas.microsoft.com/office/drawing/2014/main" xmlns="" id="{00000000-0008-0000-0200-00003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36</xdr:row>
          <xdr:rowOff>123825</xdr:rowOff>
        </xdr:from>
        <xdr:to>
          <xdr:col>6</xdr:col>
          <xdr:colOff>504825</xdr:colOff>
          <xdr:row>36</xdr:row>
          <xdr:rowOff>352425</xdr:rowOff>
        </xdr:to>
        <xdr:sp macro="" textlink="">
          <xdr:nvSpPr>
            <xdr:cNvPr id="7218" name="Option Button 50" hidden="1">
              <a:extLst>
                <a:ext uri="{63B3BB69-23CF-44E3-9099-C40C66FF867C}">
                  <a14:compatExt spid="_x0000_s7218"/>
                </a:ext>
                <a:ext uri="{FF2B5EF4-FFF2-40B4-BE49-F238E27FC236}">
                  <a16:creationId xmlns:a16="http://schemas.microsoft.com/office/drawing/2014/main" xmlns=""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123825</xdr:rowOff>
        </xdr:from>
        <xdr:to>
          <xdr:col>7</xdr:col>
          <xdr:colOff>504825</xdr:colOff>
          <xdr:row>36</xdr:row>
          <xdr:rowOff>352425</xdr:rowOff>
        </xdr:to>
        <xdr:sp macro="" textlink="">
          <xdr:nvSpPr>
            <xdr:cNvPr id="7219" name="Option Button 51" hidden="1">
              <a:extLst>
                <a:ext uri="{63B3BB69-23CF-44E3-9099-C40C66FF867C}">
                  <a14:compatExt spid="_x0000_s7219"/>
                </a:ext>
                <a:ext uri="{FF2B5EF4-FFF2-40B4-BE49-F238E27FC236}">
                  <a16:creationId xmlns:a16="http://schemas.microsoft.com/office/drawing/2014/main" xmlns="" id="{00000000-0008-0000-02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36</xdr:row>
          <xdr:rowOff>123825</xdr:rowOff>
        </xdr:from>
        <xdr:to>
          <xdr:col>8</xdr:col>
          <xdr:colOff>504825</xdr:colOff>
          <xdr:row>36</xdr:row>
          <xdr:rowOff>352425</xdr:rowOff>
        </xdr:to>
        <xdr:sp macro="" textlink="">
          <xdr:nvSpPr>
            <xdr:cNvPr id="7220" name="Option Button 52" hidden="1">
              <a:extLst>
                <a:ext uri="{63B3BB69-23CF-44E3-9099-C40C66FF867C}">
                  <a14:compatExt spid="_x0000_s7220"/>
                </a:ext>
                <a:ext uri="{FF2B5EF4-FFF2-40B4-BE49-F238E27FC236}">
                  <a16:creationId xmlns:a16="http://schemas.microsoft.com/office/drawing/2014/main" xmlns="" id="{00000000-0008-0000-02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123825</xdr:rowOff>
        </xdr:from>
        <xdr:to>
          <xdr:col>9</xdr:col>
          <xdr:colOff>504825</xdr:colOff>
          <xdr:row>36</xdr:row>
          <xdr:rowOff>352425</xdr:rowOff>
        </xdr:to>
        <xdr:sp macro="" textlink="">
          <xdr:nvSpPr>
            <xdr:cNvPr id="7221" name="Option Button 53" hidden="1">
              <a:extLst>
                <a:ext uri="{63B3BB69-23CF-44E3-9099-C40C66FF867C}">
                  <a14:compatExt spid="_x0000_s7221"/>
                </a:ext>
                <a:ext uri="{FF2B5EF4-FFF2-40B4-BE49-F238E27FC236}">
                  <a16:creationId xmlns:a16="http://schemas.microsoft.com/office/drawing/2014/main" xmlns=""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36</xdr:row>
          <xdr:rowOff>123825</xdr:rowOff>
        </xdr:from>
        <xdr:to>
          <xdr:col>10</xdr:col>
          <xdr:colOff>504825</xdr:colOff>
          <xdr:row>36</xdr:row>
          <xdr:rowOff>352425</xdr:rowOff>
        </xdr:to>
        <xdr:sp macro="" textlink="">
          <xdr:nvSpPr>
            <xdr:cNvPr id="7222" name="Option Button 54" hidden="1">
              <a:extLst>
                <a:ext uri="{63B3BB69-23CF-44E3-9099-C40C66FF867C}">
                  <a14:compatExt spid="_x0000_s7222"/>
                </a:ext>
                <a:ext uri="{FF2B5EF4-FFF2-40B4-BE49-F238E27FC236}">
                  <a16:creationId xmlns:a16="http://schemas.microsoft.com/office/drawing/2014/main" xmlns=""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1057066</xdr:colOff>
      <xdr:row>1</xdr:row>
      <xdr:rowOff>1487625</xdr:rowOff>
    </xdr:to>
    <xdr:pic>
      <xdr:nvPicPr>
        <xdr:cNvPr id="57" name="Picture 56">
          <a:extLst>
            <a:ext uri="{FF2B5EF4-FFF2-40B4-BE49-F238E27FC236}">
              <a16:creationId xmlns:a16="http://schemas.microsoft.com/office/drawing/2014/main" xmlns="" id="{00000000-0008-0000-02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09550"/>
          <a:ext cx="1666666" cy="14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13</xdr:row>
          <xdr:rowOff>161925</xdr:rowOff>
        </xdr:from>
        <xdr:to>
          <xdr:col>11</xdr:col>
          <xdr:colOff>0</xdr:colOff>
          <xdr:row>15</xdr:row>
          <xdr:rowOff>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xmlns="" id="{00000000-0008-0000-03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123825</xdr:rowOff>
        </xdr:from>
        <xdr:to>
          <xdr:col>6</xdr:col>
          <xdr:colOff>504825</xdr:colOff>
          <xdr:row>14</xdr:row>
          <xdr:rowOff>342900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xmlns=""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123825</xdr:rowOff>
        </xdr:from>
        <xdr:to>
          <xdr:col>7</xdr:col>
          <xdr:colOff>504825</xdr:colOff>
          <xdr:row>14</xdr:row>
          <xdr:rowOff>342900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xmlns=""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123825</xdr:rowOff>
        </xdr:from>
        <xdr:to>
          <xdr:col>8</xdr:col>
          <xdr:colOff>504825</xdr:colOff>
          <xdr:row>14</xdr:row>
          <xdr:rowOff>342900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xmlns=""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123825</xdr:rowOff>
        </xdr:from>
        <xdr:to>
          <xdr:col>9</xdr:col>
          <xdr:colOff>504825</xdr:colOff>
          <xdr:row>14</xdr:row>
          <xdr:rowOff>342900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xmlns=""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123825</xdr:rowOff>
        </xdr:from>
        <xdr:to>
          <xdr:col>10</xdr:col>
          <xdr:colOff>504825</xdr:colOff>
          <xdr:row>14</xdr:row>
          <xdr:rowOff>342900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xmlns=""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161925</xdr:rowOff>
        </xdr:from>
        <xdr:to>
          <xdr:col>11</xdr:col>
          <xdr:colOff>0</xdr:colOff>
          <xdr:row>13</xdr:row>
          <xdr:rowOff>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xmlns="" id="{00000000-0008-0000-03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123825</xdr:rowOff>
        </xdr:from>
        <xdr:to>
          <xdr:col>6</xdr:col>
          <xdr:colOff>504825</xdr:colOff>
          <xdr:row>12</xdr:row>
          <xdr:rowOff>342900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xmlns=""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123825</xdr:rowOff>
        </xdr:from>
        <xdr:to>
          <xdr:col>7</xdr:col>
          <xdr:colOff>504825</xdr:colOff>
          <xdr:row>12</xdr:row>
          <xdr:rowOff>342900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xmlns=""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123825</xdr:rowOff>
        </xdr:from>
        <xdr:to>
          <xdr:col>8</xdr:col>
          <xdr:colOff>504825</xdr:colOff>
          <xdr:row>12</xdr:row>
          <xdr:rowOff>342900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xmlns=""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123825</xdr:rowOff>
        </xdr:from>
        <xdr:to>
          <xdr:col>9</xdr:col>
          <xdr:colOff>504825</xdr:colOff>
          <xdr:row>12</xdr:row>
          <xdr:rowOff>342900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xmlns=""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123825</xdr:rowOff>
        </xdr:from>
        <xdr:to>
          <xdr:col>10</xdr:col>
          <xdr:colOff>504825</xdr:colOff>
          <xdr:row>12</xdr:row>
          <xdr:rowOff>342900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xmlns=""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11</xdr:col>
          <xdr:colOff>0</xdr:colOff>
          <xdr:row>23</xdr:row>
          <xdr:rowOff>0</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xmlns="" id="{00000000-0008-0000-0300-00000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123825</xdr:rowOff>
        </xdr:from>
        <xdr:to>
          <xdr:col>6</xdr:col>
          <xdr:colOff>504825</xdr:colOff>
          <xdr:row>22</xdr:row>
          <xdr:rowOff>342900</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xmlns=""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123825</xdr:rowOff>
        </xdr:from>
        <xdr:to>
          <xdr:col>7</xdr:col>
          <xdr:colOff>504825</xdr:colOff>
          <xdr:row>22</xdr:row>
          <xdr:rowOff>342900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xmlns=""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123825</xdr:rowOff>
        </xdr:from>
        <xdr:to>
          <xdr:col>8</xdr:col>
          <xdr:colOff>504825</xdr:colOff>
          <xdr:row>22</xdr:row>
          <xdr:rowOff>342900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xmlns=""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123825</xdr:rowOff>
        </xdr:from>
        <xdr:to>
          <xdr:col>9</xdr:col>
          <xdr:colOff>504825</xdr:colOff>
          <xdr:row>22</xdr:row>
          <xdr:rowOff>342900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xmlns=""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123825</xdr:rowOff>
        </xdr:from>
        <xdr:to>
          <xdr:col>10</xdr:col>
          <xdr:colOff>504825</xdr:colOff>
          <xdr:row>22</xdr:row>
          <xdr:rowOff>342900</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xmlns=""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161925</xdr:rowOff>
        </xdr:from>
        <xdr:to>
          <xdr:col>11</xdr:col>
          <xdr:colOff>0</xdr:colOff>
          <xdr:row>33</xdr:row>
          <xdr:rowOff>0</xdr:rowOff>
        </xdr:to>
        <xdr:sp macro="" textlink="">
          <xdr:nvSpPr>
            <xdr:cNvPr id="8211" name="Group Box 19" hidden="1">
              <a:extLst>
                <a:ext uri="{63B3BB69-23CF-44E3-9099-C40C66FF867C}">
                  <a14:compatExt spid="_x0000_s8211"/>
                </a:ext>
                <a:ext uri="{FF2B5EF4-FFF2-40B4-BE49-F238E27FC236}">
                  <a16:creationId xmlns:a16="http://schemas.microsoft.com/office/drawing/2014/main" xmlns="" id="{00000000-0008-0000-0300-00001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123825</xdr:rowOff>
        </xdr:from>
        <xdr:to>
          <xdr:col>6</xdr:col>
          <xdr:colOff>504825</xdr:colOff>
          <xdr:row>32</xdr:row>
          <xdr:rowOff>342900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xmlns=""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32</xdr:row>
          <xdr:rowOff>123825</xdr:rowOff>
        </xdr:from>
        <xdr:to>
          <xdr:col>7</xdr:col>
          <xdr:colOff>504825</xdr:colOff>
          <xdr:row>32</xdr:row>
          <xdr:rowOff>342900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xmlns=""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32</xdr:row>
          <xdr:rowOff>123825</xdr:rowOff>
        </xdr:from>
        <xdr:to>
          <xdr:col>8</xdr:col>
          <xdr:colOff>504825</xdr:colOff>
          <xdr:row>32</xdr:row>
          <xdr:rowOff>342900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xmlns=""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123825</xdr:rowOff>
        </xdr:from>
        <xdr:to>
          <xdr:col>9</xdr:col>
          <xdr:colOff>504825</xdr:colOff>
          <xdr:row>32</xdr:row>
          <xdr:rowOff>342900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xmlns=""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32</xdr:row>
          <xdr:rowOff>123825</xdr:rowOff>
        </xdr:from>
        <xdr:to>
          <xdr:col>10</xdr:col>
          <xdr:colOff>504825</xdr:colOff>
          <xdr:row>32</xdr:row>
          <xdr:rowOff>342900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xmlns=""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161925</xdr:rowOff>
        </xdr:from>
        <xdr:to>
          <xdr:col>11</xdr:col>
          <xdr:colOff>0</xdr:colOff>
          <xdr:row>31</xdr:row>
          <xdr:rowOff>0</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xmlns="" id="{00000000-0008-0000-03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xdr:row>
          <xdr:rowOff>123825</xdr:rowOff>
        </xdr:from>
        <xdr:to>
          <xdr:col>6</xdr:col>
          <xdr:colOff>504825</xdr:colOff>
          <xdr:row>30</xdr:row>
          <xdr:rowOff>342900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xmlns=""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xdr:row>
          <xdr:rowOff>123825</xdr:rowOff>
        </xdr:from>
        <xdr:to>
          <xdr:col>7</xdr:col>
          <xdr:colOff>504825</xdr:colOff>
          <xdr:row>30</xdr:row>
          <xdr:rowOff>342900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xmlns=""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xdr:row>
          <xdr:rowOff>123825</xdr:rowOff>
        </xdr:from>
        <xdr:to>
          <xdr:col>8</xdr:col>
          <xdr:colOff>504825</xdr:colOff>
          <xdr:row>30</xdr:row>
          <xdr:rowOff>342900</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xmlns=""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123825</xdr:rowOff>
        </xdr:from>
        <xdr:to>
          <xdr:col>9</xdr:col>
          <xdr:colOff>504825</xdr:colOff>
          <xdr:row>30</xdr:row>
          <xdr:rowOff>342900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xmlns=""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30</xdr:row>
          <xdr:rowOff>123825</xdr:rowOff>
        </xdr:from>
        <xdr:to>
          <xdr:col>10</xdr:col>
          <xdr:colOff>504825</xdr:colOff>
          <xdr:row>30</xdr:row>
          <xdr:rowOff>342900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xmlns=""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161925</xdr:rowOff>
        </xdr:from>
        <xdr:to>
          <xdr:col>11</xdr:col>
          <xdr:colOff>0</xdr:colOff>
          <xdr:row>25</xdr:row>
          <xdr:rowOff>0</xdr:rowOff>
        </xdr:to>
        <xdr:sp macro="" textlink="">
          <xdr:nvSpPr>
            <xdr:cNvPr id="8223" name="Group Box 31" hidden="1">
              <a:extLst>
                <a:ext uri="{63B3BB69-23CF-44E3-9099-C40C66FF867C}">
                  <a14:compatExt spid="_x0000_s8223"/>
                </a:ext>
                <a:ext uri="{FF2B5EF4-FFF2-40B4-BE49-F238E27FC236}">
                  <a16:creationId xmlns:a16="http://schemas.microsoft.com/office/drawing/2014/main" xmlns="" id="{00000000-0008-0000-0300-00001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xdr:row>
          <xdr:rowOff>123825</xdr:rowOff>
        </xdr:from>
        <xdr:to>
          <xdr:col>6</xdr:col>
          <xdr:colOff>504825</xdr:colOff>
          <xdr:row>24</xdr:row>
          <xdr:rowOff>342900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xmlns=""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xdr:row>
          <xdr:rowOff>123825</xdr:rowOff>
        </xdr:from>
        <xdr:to>
          <xdr:col>7</xdr:col>
          <xdr:colOff>504825</xdr:colOff>
          <xdr:row>24</xdr:row>
          <xdr:rowOff>342900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xmlns=""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123825</xdr:rowOff>
        </xdr:from>
        <xdr:to>
          <xdr:col>8</xdr:col>
          <xdr:colOff>504825</xdr:colOff>
          <xdr:row>24</xdr:row>
          <xdr:rowOff>342900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xmlns=""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123825</xdr:rowOff>
        </xdr:from>
        <xdr:to>
          <xdr:col>9</xdr:col>
          <xdr:colOff>504825</xdr:colOff>
          <xdr:row>24</xdr:row>
          <xdr:rowOff>342900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xmlns=""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24</xdr:row>
          <xdr:rowOff>123825</xdr:rowOff>
        </xdr:from>
        <xdr:to>
          <xdr:col>10</xdr:col>
          <xdr:colOff>504825</xdr:colOff>
          <xdr:row>24</xdr:row>
          <xdr:rowOff>342900</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xmlns=""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1057066</xdr:colOff>
      <xdr:row>1</xdr:row>
      <xdr:rowOff>1487625</xdr:rowOff>
    </xdr:to>
    <xdr:pic>
      <xdr:nvPicPr>
        <xdr:cNvPr id="40" name="Picture 39">
          <a:extLst>
            <a:ext uri="{FF2B5EF4-FFF2-40B4-BE49-F238E27FC236}">
              <a16:creationId xmlns:a16="http://schemas.microsoft.com/office/drawing/2014/main" xmlns="" id="{00000000-0008-0000-03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15</xdr:row>
          <xdr:rowOff>161925</xdr:rowOff>
        </xdr:from>
        <xdr:to>
          <xdr:col>11</xdr:col>
          <xdr:colOff>0</xdr:colOff>
          <xdr:row>17</xdr:row>
          <xdr:rowOff>0</xdr:rowOff>
        </xdr:to>
        <xdr:sp macro="" textlink="">
          <xdr:nvSpPr>
            <xdr:cNvPr id="8235" name="Group Box 43" hidden="1">
              <a:extLst>
                <a:ext uri="{63B3BB69-23CF-44E3-9099-C40C66FF867C}">
                  <a14:compatExt spid="_x0000_s8235"/>
                </a:ext>
                <a:ext uri="{FF2B5EF4-FFF2-40B4-BE49-F238E27FC236}">
                  <a16:creationId xmlns:a16="http://schemas.microsoft.com/office/drawing/2014/main" xmlns="" id="{00000000-0008-0000-0300-00002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123825</xdr:rowOff>
        </xdr:from>
        <xdr:to>
          <xdr:col>6</xdr:col>
          <xdr:colOff>504825</xdr:colOff>
          <xdr:row>16</xdr:row>
          <xdr:rowOff>342900</xdr:rowOff>
        </xdr:to>
        <xdr:sp macro="" textlink="">
          <xdr:nvSpPr>
            <xdr:cNvPr id="8236" name="Option Button 44" hidden="1">
              <a:extLst>
                <a:ext uri="{63B3BB69-23CF-44E3-9099-C40C66FF867C}">
                  <a14:compatExt spid="_x0000_s8236"/>
                </a:ext>
                <a:ext uri="{FF2B5EF4-FFF2-40B4-BE49-F238E27FC236}">
                  <a16:creationId xmlns:a16="http://schemas.microsoft.com/office/drawing/2014/main" xmlns=""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123825</xdr:rowOff>
        </xdr:from>
        <xdr:to>
          <xdr:col>7</xdr:col>
          <xdr:colOff>504825</xdr:colOff>
          <xdr:row>16</xdr:row>
          <xdr:rowOff>342900</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xmlns="" id="{00000000-0008-0000-03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123825</xdr:rowOff>
        </xdr:from>
        <xdr:to>
          <xdr:col>8</xdr:col>
          <xdr:colOff>504825</xdr:colOff>
          <xdr:row>16</xdr:row>
          <xdr:rowOff>342900</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xmlns="" id="{00000000-0008-0000-03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123825</xdr:rowOff>
        </xdr:from>
        <xdr:to>
          <xdr:col>9</xdr:col>
          <xdr:colOff>504825</xdr:colOff>
          <xdr:row>16</xdr:row>
          <xdr:rowOff>342900</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xmlns="" id="{00000000-0008-0000-03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123825</xdr:rowOff>
        </xdr:from>
        <xdr:to>
          <xdr:col>10</xdr:col>
          <xdr:colOff>504825</xdr:colOff>
          <xdr:row>16</xdr:row>
          <xdr:rowOff>342900</xdr:rowOff>
        </xdr:to>
        <xdr:sp macro="" textlink="">
          <xdr:nvSpPr>
            <xdr:cNvPr id="8240" name="Option Button 48" hidden="1">
              <a:extLst>
                <a:ext uri="{63B3BB69-23CF-44E3-9099-C40C66FF867C}">
                  <a14:compatExt spid="_x0000_s8240"/>
                </a:ext>
                <a:ext uri="{FF2B5EF4-FFF2-40B4-BE49-F238E27FC236}">
                  <a16:creationId xmlns:a16="http://schemas.microsoft.com/office/drawing/2014/main" xmlns="" id="{00000000-0008-0000-03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161925</xdr:rowOff>
        </xdr:from>
        <xdr:to>
          <xdr:col>11</xdr:col>
          <xdr:colOff>0</xdr:colOff>
          <xdr:row>35</xdr:row>
          <xdr:rowOff>0</xdr:rowOff>
        </xdr:to>
        <xdr:sp macro="" textlink="">
          <xdr:nvSpPr>
            <xdr:cNvPr id="8247" name="Group Box 55" hidden="1">
              <a:extLst>
                <a:ext uri="{63B3BB69-23CF-44E3-9099-C40C66FF867C}">
                  <a14:compatExt spid="_x0000_s8247"/>
                </a:ext>
                <a:ext uri="{FF2B5EF4-FFF2-40B4-BE49-F238E27FC236}">
                  <a16:creationId xmlns:a16="http://schemas.microsoft.com/office/drawing/2014/main" xmlns="" id="{00000000-0008-0000-0300-00003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34</xdr:row>
          <xdr:rowOff>123825</xdr:rowOff>
        </xdr:from>
        <xdr:to>
          <xdr:col>6</xdr:col>
          <xdr:colOff>504825</xdr:colOff>
          <xdr:row>34</xdr:row>
          <xdr:rowOff>342900</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xmlns=""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123825</xdr:rowOff>
        </xdr:from>
        <xdr:to>
          <xdr:col>7</xdr:col>
          <xdr:colOff>504825</xdr:colOff>
          <xdr:row>34</xdr:row>
          <xdr:rowOff>342900</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xmlns=""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123825</xdr:rowOff>
        </xdr:from>
        <xdr:to>
          <xdr:col>8</xdr:col>
          <xdr:colOff>504825</xdr:colOff>
          <xdr:row>34</xdr:row>
          <xdr:rowOff>342900</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xmlns=""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34</xdr:row>
          <xdr:rowOff>123825</xdr:rowOff>
        </xdr:from>
        <xdr:to>
          <xdr:col>9</xdr:col>
          <xdr:colOff>504825</xdr:colOff>
          <xdr:row>34</xdr:row>
          <xdr:rowOff>342900</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xmlns="" id="{00000000-0008-0000-03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123825</xdr:rowOff>
        </xdr:from>
        <xdr:to>
          <xdr:col>10</xdr:col>
          <xdr:colOff>504825</xdr:colOff>
          <xdr:row>34</xdr:row>
          <xdr:rowOff>342900</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xmlns="" id="{00000000-0008-0000-03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161925</xdr:rowOff>
        </xdr:from>
        <xdr:to>
          <xdr:col>11</xdr:col>
          <xdr:colOff>0</xdr:colOff>
          <xdr:row>43</xdr:row>
          <xdr:rowOff>0</xdr:rowOff>
        </xdr:to>
        <xdr:sp macro="" textlink="">
          <xdr:nvSpPr>
            <xdr:cNvPr id="8253" name="Group Box 61" hidden="1">
              <a:extLst>
                <a:ext uri="{63B3BB69-23CF-44E3-9099-C40C66FF867C}">
                  <a14:compatExt spid="_x0000_s8253"/>
                </a:ext>
                <a:ext uri="{FF2B5EF4-FFF2-40B4-BE49-F238E27FC236}">
                  <a16:creationId xmlns:a16="http://schemas.microsoft.com/office/drawing/2014/main" xmlns="" id="{00000000-0008-0000-0300-00003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42</xdr:row>
          <xdr:rowOff>123825</xdr:rowOff>
        </xdr:from>
        <xdr:to>
          <xdr:col>6</xdr:col>
          <xdr:colOff>504825</xdr:colOff>
          <xdr:row>42</xdr:row>
          <xdr:rowOff>342900</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xmlns="" id="{00000000-0008-0000-03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42</xdr:row>
          <xdr:rowOff>123825</xdr:rowOff>
        </xdr:from>
        <xdr:to>
          <xdr:col>7</xdr:col>
          <xdr:colOff>504825</xdr:colOff>
          <xdr:row>42</xdr:row>
          <xdr:rowOff>342900</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xmlns="" id="{00000000-0008-0000-03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xdr:row>
          <xdr:rowOff>123825</xdr:rowOff>
        </xdr:from>
        <xdr:to>
          <xdr:col>8</xdr:col>
          <xdr:colOff>504825</xdr:colOff>
          <xdr:row>42</xdr:row>
          <xdr:rowOff>342900</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xmlns="" id="{00000000-0008-0000-03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42</xdr:row>
          <xdr:rowOff>123825</xdr:rowOff>
        </xdr:from>
        <xdr:to>
          <xdr:col>9</xdr:col>
          <xdr:colOff>504825</xdr:colOff>
          <xdr:row>42</xdr:row>
          <xdr:rowOff>342900</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xmlns="" id="{00000000-0008-0000-03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123825</xdr:rowOff>
        </xdr:from>
        <xdr:to>
          <xdr:col>10</xdr:col>
          <xdr:colOff>504825</xdr:colOff>
          <xdr:row>42</xdr:row>
          <xdr:rowOff>342900</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xmlns="" id="{00000000-0008-0000-03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161925</xdr:rowOff>
        </xdr:from>
        <xdr:to>
          <xdr:col>11</xdr:col>
          <xdr:colOff>0</xdr:colOff>
          <xdr:row>41</xdr:row>
          <xdr:rowOff>0</xdr:rowOff>
        </xdr:to>
        <xdr:sp macro="" textlink="">
          <xdr:nvSpPr>
            <xdr:cNvPr id="8259" name="Group Box 67" hidden="1">
              <a:extLst>
                <a:ext uri="{63B3BB69-23CF-44E3-9099-C40C66FF867C}">
                  <a14:compatExt spid="_x0000_s8259"/>
                </a:ext>
                <a:ext uri="{FF2B5EF4-FFF2-40B4-BE49-F238E27FC236}">
                  <a16:creationId xmlns:a16="http://schemas.microsoft.com/office/drawing/2014/main" xmlns="" id="{00000000-0008-0000-0300-00004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40</xdr:row>
          <xdr:rowOff>123825</xdr:rowOff>
        </xdr:from>
        <xdr:to>
          <xdr:col>6</xdr:col>
          <xdr:colOff>504825</xdr:colOff>
          <xdr:row>40</xdr:row>
          <xdr:rowOff>342900</xdr:rowOff>
        </xdr:to>
        <xdr:sp macro="" textlink="">
          <xdr:nvSpPr>
            <xdr:cNvPr id="8260" name="Option Button 68" hidden="1">
              <a:extLst>
                <a:ext uri="{63B3BB69-23CF-44E3-9099-C40C66FF867C}">
                  <a14:compatExt spid="_x0000_s8260"/>
                </a:ext>
                <a:ext uri="{FF2B5EF4-FFF2-40B4-BE49-F238E27FC236}">
                  <a16:creationId xmlns:a16="http://schemas.microsoft.com/office/drawing/2014/main" xmlns="" id="{00000000-0008-0000-03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123825</xdr:rowOff>
        </xdr:from>
        <xdr:to>
          <xdr:col>7</xdr:col>
          <xdr:colOff>504825</xdr:colOff>
          <xdr:row>40</xdr:row>
          <xdr:rowOff>342900</xdr:rowOff>
        </xdr:to>
        <xdr:sp macro="" textlink="">
          <xdr:nvSpPr>
            <xdr:cNvPr id="8261" name="Option Button 69" hidden="1">
              <a:extLst>
                <a:ext uri="{63B3BB69-23CF-44E3-9099-C40C66FF867C}">
                  <a14:compatExt spid="_x0000_s8261"/>
                </a:ext>
                <a:ext uri="{FF2B5EF4-FFF2-40B4-BE49-F238E27FC236}">
                  <a16:creationId xmlns:a16="http://schemas.microsoft.com/office/drawing/2014/main" xmlns="" id="{00000000-0008-0000-03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123825</xdr:rowOff>
        </xdr:from>
        <xdr:to>
          <xdr:col>8</xdr:col>
          <xdr:colOff>504825</xdr:colOff>
          <xdr:row>40</xdr:row>
          <xdr:rowOff>342900</xdr:rowOff>
        </xdr:to>
        <xdr:sp macro="" textlink="">
          <xdr:nvSpPr>
            <xdr:cNvPr id="8262" name="Option Button 70" hidden="1">
              <a:extLst>
                <a:ext uri="{63B3BB69-23CF-44E3-9099-C40C66FF867C}">
                  <a14:compatExt spid="_x0000_s8262"/>
                </a:ext>
                <a:ext uri="{FF2B5EF4-FFF2-40B4-BE49-F238E27FC236}">
                  <a16:creationId xmlns:a16="http://schemas.microsoft.com/office/drawing/2014/main" xmlns="" id="{00000000-0008-0000-03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40</xdr:row>
          <xdr:rowOff>123825</xdr:rowOff>
        </xdr:from>
        <xdr:to>
          <xdr:col>9</xdr:col>
          <xdr:colOff>504825</xdr:colOff>
          <xdr:row>40</xdr:row>
          <xdr:rowOff>342900</xdr:rowOff>
        </xdr:to>
        <xdr:sp macro="" textlink="">
          <xdr:nvSpPr>
            <xdr:cNvPr id="8263" name="Option Button 71" hidden="1">
              <a:extLst>
                <a:ext uri="{63B3BB69-23CF-44E3-9099-C40C66FF867C}">
                  <a14:compatExt spid="_x0000_s8263"/>
                </a:ext>
                <a:ext uri="{FF2B5EF4-FFF2-40B4-BE49-F238E27FC236}">
                  <a16:creationId xmlns:a16="http://schemas.microsoft.com/office/drawing/2014/main" xmlns="" id="{00000000-0008-0000-03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40</xdr:row>
          <xdr:rowOff>123825</xdr:rowOff>
        </xdr:from>
        <xdr:to>
          <xdr:col>10</xdr:col>
          <xdr:colOff>504825</xdr:colOff>
          <xdr:row>40</xdr:row>
          <xdr:rowOff>342900</xdr:rowOff>
        </xdr:to>
        <xdr:sp macro="" textlink="">
          <xdr:nvSpPr>
            <xdr:cNvPr id="8264" name="Option Button 72" hidden="1">
              <a:extLst>
                <a:ext uri="{63B3BB69-23CF-44E3-9099-C40C66FF867C}">
                  <a14:compatExt spid="_x0000_s8264"/>
                </a:ext>
                <a:ext uri="{FF2B5EF4-FFF2-40B4-BE49-F238E27FC236}">
                  <a16:creationId xmlns:a16="http://schemas.microsoft.com/office/drawing/2014/main" xmlns="" id="{00000000-0008-0000-03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161925</xdr:rowOff>
        </xdr:from>
        <xdr:to>
          <xdr:col>11</xdr:col>
          <xdr:colOff>0</xdr:colOff>
          <xdr:row>45</xdr:row>
          <xdr:rowOff>0</xdr:rowOff>
        </xdr:to>
        <xdr:sp macro="" textlink="">
          <xdr:nvSpPr>
            <xdr:cNvPr id="8265" name="Group Box 73" hidden="1">
              <a:extLst>
                <a:ext uri="{63B3BB69-23CF-44E3-9099-C40C66FF867C}">
                  <a14:compatExt spid="_x0000_s8265"/>
                </a:ext>
                <a:ext uri="{FF2B5EF4-FFF2-40B4-BE49-F238E27FC236}">
                  <a16:creationId xmlns:a16="http://schemas.microsoft.com/office/drawing/2014/main" xmlns="" id="{00000000-0008-0000-0300-00004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123825</xdr:rowOff>
        </xdr:from>
        <xdr:to>
          <xdr:col>6</xdr:col>
          <xdr:colOff>504825</xdr:colOff>
          <xdr:row>44</xdr:row>
          <xdr:rowOff>342900</xdr:rowOff>
        </xdr:to>
        <xdr:sp macro="" textlink="">
          <xdr:nvSpPr>
            <xdr:cNvPr id="8266" name="Option Button 74" hidden="1">
              <a:extLst>
                <a:ext uri="{63B3BB69-23CF-44E3-9099-C40C66FF867C}">
                  <a14:compatExt spid="_x0000_s8266"/>
                </a:ext>
                <a:ext uri="{FF2B5EF4-FFF2-40B4-BE49-F238E27FC236}">
                  <a16:creationId xmlns:a16="http://schemas.microsoft.com/office/drawing/2014/main" xmlns="" id="{00000000-0008-0000-03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44</xdr:row>
          <xdr:rowOff>123825</xdr:rowOff>
        </xdr:from>
        <xdr:to>
          <xdr:col>7</xdr:col>
          <xdr:colOff>504825</xdr:colOff>
          <xdr:row>44</xdr:row>
          <xdr:rowOff>342900</xdr:rowOff>
        </xdr:to>
        <xdr:sp macro="" textlink="">
          <xdr:nvSpPr>
            <xdr:cNvPr id="8267" name="Option Button 75" hidden="1">
              <a:extLst>
                <a:ext uri="{63B3BB69-23CF-44E3-9099-C40C66FF867C}">
                  <a14:compatExt spid="_x0000_s8267"/>
                </a:ext>
                <a:ext uri="{FF2B5EF4-FFF2-40B4-BE49-F238E27FC236}">
                  <a16:creationId xmlns:a16="http://schemas.microsoft.com/office/drawing/2014/main" xmlns="" id="{00000000-0008-0000-03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44</xdr:row>
          <xdr:rowOff>123825</xdr:rowOff>
        </xdr:from>
        <xdr:to>
          <xdr:col>8</xdr:col>
          <xdr:colOff>504825</xdr:colOff>
          <xdr:row>44</xdr:row>
          <xdr:rowOff>342900</xdr:rowOff>
        </xdr:to>
        <xdr:sp macro="" textlink="">
          <xdr:nvSpPr>
            <xdr:cNvPr id="8268" name="Option Button 76" hidden="1">
              <a:extLst>
                <a:ext uri="{63B3BB69-23CF-44E3-9099-C40C66FF867C}">
                  <a14:compatExt spid="_x0000_s8268"/>
                </a:ext>
                <a:ext uri="{FF2B5EF4-FFF2-40B4-BE49-F238E27FC236}">
                  <a16:creationId xmlns:a16="http://schemas.microsoft.com/office/drawing/2014/main" xmlns="" id="{00000000-0008-0000-03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44</xdr:row>
          <xdr:rowOff>123825</xdr:rowOff>
        </xdr:from>
        <xdr:to>
          <xdr:col>9</xdr:col>
          <xdr:colOff>504825</xdr:colOff>
          <xdr:row>44</xdr:row>
          <xdr:rowOff>342900</xdr:rowOff>
        </xdr:to>
        <xdr:sp macro="" textlink="">
          <xdr:nvSpPr>
            <xdr:cNvPr id="8269" name="Option Button 77" hidden="1">
              <a:extLst>
                <a:ext uri="{63B3BB69-23CF-44E3-9099-C40C66FF867C}">
                  <a14:compatExt spid="_x0000_s8269"/>
                </a:ext>
                <a:ext uri="{FF2B5EF4-FFF2-40B4-BE49-F238E27FC236}">
                  <a16:creationId xmlns:a16="http://schemas.microsoft.com/office/drawing/2014/main" xmlns="" id="{00000000-0008-0000-03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44</xdr:row>
          <xdr:rowOff>123825</xdr:rowOff>
        </xdr:from>
        <xdr:to>
          <xdr:col>10</xdr:col>
          <xdr:colOff>504825</xdr:colOff>
          <xdr:row>44</xdr:row>
          <xdr:rowOff>342900</xdr:rowOff>
        </xdr:to>
        <xdr:sp macro="" textlink="">
          <xdr:nvSpPr>
            <xdr:cNvPr id="8270" name="Option Button 78" hidden="1">
              <a:extLst>
                <a:ext uri="{63B3BB69-23CF-44E3-9099-C40C66FF867C}">
                  <a14:compatExt spid="_x0000_s8270"/>
                </a:ext>
                <a:ext uri="{FF2B5EF4-FFF2-40B4-BE49-F238E27FC236}">
                  <a16:creationId xmlns:a16="http://schemas.microsoft.com/office/drawing/2014/main" xmlns="" id="{00000000-0008-0000-03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1057066</xdr:colOff>
      <xdr:row>1</xdr:row>
      <xdr:rowOff>1487625</xdr:rowOff>
    </xdr:to>
    <xdr:pic>
      <xdr:nvPicPr>
        <xdr:cNvPr id="69" name="Picture 68">
          <a:extLst>
            <a:ext uri="{FF2B5EF4-FFF2-40B4-BE49-F238E27FC236}">
              <a16:creationId xmlns:a16="http://schemas.microsoft.com/office/drawing/2014/main" xmlns="" id="{00000000-0008-0000-03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09550"/>
          <a:ext cx="1666666" cy="14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161925</xdr:rowOff>
        </xdr:from>
        <xdr:to>
          <xdr:col>11</xdr:col>
          <xdr:colOff>0</xdr:colOff>
          <xdr:row>13</xdr:row>
          <xdr:rowOff>0</xdr:rowOff>
        </xdr:to>
        <xdr:sp macro="" textlink="">
          <xdr:nvSpPr>
            <xdr:cNvPr id="9217" name="Group Box 1" hidden="1">
              <a:extLst>
                <a:ext uri="{63B3BB69-23CF-44E3-9099-C40C66FF867C}">
                  <a14:compatExt spid="_x0000_s9217"/>
                </a:ext>
                <a:ext uri="{FF2B5EF4-FFF2-40B4-BE49-F238E27FC236}">
                  <a16:creationId xmlns:a16="http://schemas.microsoft.com/office/drawing/2014/main" xmlns="" id="{00000000-0008-0000-04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123825</xdr:rowOff>
        </xdr:from>
        <xdr:to>
          <xdr:col>6</xdr:col>
          <xdr:colOff>504825</xdr:colOff>
          <xdr:row>12</xdr:row>
          <xdr:rowOff>342900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xmlns=""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123825</xdr:rowOff>
        </xdr:from>
        <xdr:to>
          <xdr:col>7</xdr:col>
          <xdr:colOff>504825</xdr:colOff>
          <xdr:row>12</xdr:row>
          <xdr:rowOff>342900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xmlns=""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123825</xdr:rowOff>
        </xdr:from>
        <xdr:to>
          <xdr:col>8</xdr:col>
          <xdr:colOff>504825</xdr:colOff>
          <xdr:row>12</xdr:row>
          <xdr:rowOff>342900</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xmlns=""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123825</xdr:rowOff>
        </xdr:from>
        <xdr:to>
          <xdr:col>9</xdr:col>
          <xdr:colOff>504825</xdr:colOff>
          <xdr:row>12</xdr:row>
          <xdr:rowOff>342900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xmlns=""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123825</xdr:rowOff>
        </xdr:from>
        <xdr:to>
          <xdr:col>10</xdr:col>
          <xdr:colOff>504825</xdr:colOff>
          <xdr:row>12</xdr:row>
          <xdr:rowOff>342900</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xmlns=""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161925</xdr:rowOff>
        </xdr:from>
        <xdr:to>
          <xdr:col>11</xdr:col>
          <xdr:colOff>0</xdr:colOff>
          <xdr:row>27</xdr:row>
          <xdr:rowOff>0</xdr:rowOff>
        </xdr:to>
        <xdr:sp macro="" textlink="">
          <xdr:nvSpPr>
            <xdr:cNvPr id="9247" name="Group Box 31" hidden="1">
              <a:extLst>
                <a:ext uri="{63B3BB69-23CF-44E3-9099-C40C66FF867C}">
                  <a14:compatExt spid="_x0000_s9247"/>
                </a:ext>
                <a:ext uri="{FF2B5EF4-FFF2-40B4-BE49-F238E27FC236}">
                  <a16:creationId xmlns:a16="http://schemas.microsoft.com/office/drawing/2014/main" xmlns="" id="{00000000-0008-0000-0400-00001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xdr:row>
          <xdr:rowOff>123825</xdr:rowOff>
        </xdr:from>
        <xdr:to>
          <xdr:col>6</xdr:col>
          <xdr:colOff>504825</xdr:colOff>
          <xdr:row>26</xdr:row>
          <xdr:rowOff>342900</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xmlns=""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123825</xdr:rowOff>
        </xdr:from>
        <xdr:to>
          <xdr:col>7</xdr:col>
          <xdr:colOff>504825</xdr:colOff>
          <xdr:row>26</xdr:row>
          <xdr:rowOff>342900</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xmlns=""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123825</xdr:rowOff>
        </xdr:from>
        <xdr:to>
          <xdr:col>8</xdr:col>
          <xdr:colOff>504825</xdr:colOff>
          <xdr:row>26</xdr:row>
          <xdr:rowOff>342900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xmlns=""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123825</xdr:rowOff>
        </xdr:from>
        <xdr:to>
          <xdr:col>9</xdr:col>
          <xdr:colOff>504825</xdr:colOff>
          <xdr:row>26</xdr:row>
          <xdr:rowOff>342900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xmlns="" id="{00000000-0008-0000-04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123825</xdr:rowOff>
        </xdr:from>
        <xdr:to>
          <xdr:col>10</xdr:col>
          <xdr:colOff>504825</xdr:colOff>
          <xdr:row>26</xdr:row>
          <xdr:rowOff>342900</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xmlns="" id="{00000000-0008-0000-04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1061548</xdr:colOff>
      <xdr:row>1</xdr:row>
      <xdr:rowOff>1487625</xdr:rowOff>
    </xdr:to>
    <xdr:pic>
      <xdr:nvPicPr>
        <xdr:cNvPr id="38" name="Picture 37">
          <a:extLst>
            <a:ext uri="{FF2B5EF4-FFF2-40B4-BE49-F238E27FC236}">
              <a16:creationId xmlns:a16="http://schemas.microsoft.com/office/drawing/2014/main" xmlns="" id="{00000000-0008-0000-04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161925</xdr:rowOff>
        </xdr:from>
        <xdr:to>
          <xdr:col>11</xdr:col>
          <xdr:colOff>0</xdr:colOff>
          <xdr:row>15</xdr:row>
          <xdr:rowOff>0</xdr:rowOff>
        </xdr:to>
        <xdr:sp macro="" textlink="">
          <xdr:nvSpPr>
            <xdr:cNvPr id="9259" name="Group Box 43" hidden="1">
              <a:extLst>
                <a:ext uri="{63B3BB69-23CF-44E3-9099-C40C66FF867C}">
                  <a14:compatExt spid="_x0000_s9259"/>
                </a:ext>
                <a:ext uri="{FF2B5EF4-FFF2-40B4-BE49-F238E27FC236}">
                  <a16:creationId xmlns:a16="http://schemas.microsoft.com/office/drawing/2014/main" xmlns="" id="{00000000-0008-0000-0400-00002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123825</xdr:rowOff>
        </xdr:from>
        <xdr:to>
          <xdr:col>6</xdr:col>
          <xdr:colOff>504825</xdr:colOff>
          <xdr:row>14</xdr:row>
          <xdr:rowOff>342900</xdr:rowOff>
        </xdr:to>
        <xdr:sp macro="" textlink="">
          <xdr:nvSpPr>
            <xdr:cNvPr id="9260" name="Option Button 44" hidden="1">
              <a:extLst>
                <a:ext uri="{63B3BB69-23CF-44E3-9099-C40C66FF867C}">
                  <a14:compatExt spid="_x0000_s9260"/>
                </a:ext>
                <a:ext uri="{FF2B5EF4-FFF2-40B4-BE49-F238E27FC236}">
                  <a16:creationId xmlns:a16="http://schemas.microsoft.com/office/drawing/2014/main" xmlns=""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123825</xdr:rowOff>
        </xdr:from>
        <xdr:to>
          <xdr:col>7</xdr:col>
          <xdr:colOff>504825</xdr:colOff>
          <xdr:row>14</xdr:row>
          <xdr:rowOff>342900</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xmlns="" id="{00000000-0008-0000-04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123825</xdr:rowOff>
        </xdr:from>
        <xdr:to>
          <xdr:col>8</xdr:col>
          <xdr:colOff>504825</xdr:colOff>
          <xdr:row>14</xdr:row>
          <xdr:rowOff>342900</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xmlns=""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123825</xdr:rowOff>
        </xdr:from>
        <xdr:to>
          <xdr:col>9</xdr:col>
          <xdr:colOff>504825</xdr:colOff>
          <xdr:row>14</xdr:row>
          <xdr:rowOff>342900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xmlns="" id="{00000000-0008-0000-04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123825</xdr:rowOff>
        </xdr:from>
        <xdr:to>
          <xdr:col>10</xdr:col>
          <xdr:colOff>504825</xdr:colOff>
          <xdr:row>14</xdr:row>
          <xdr:rowOff>342900</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xmlns="" id="{00000000-0008-0000-04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161925</xdr:rowOff>
        </xdr:from>
        <xdr:to>
          <xdr:col>11</xdr:col>
          <xdr:colOff>0</xdr:colOff>
          <xdr:row>17</xdr:row>
          <xdr:rowOff>0</xdr:rowOff>
        </xdr:to>
        <xdr:sp macro="" textlink="">
          <xdr:nvSpPr>
            <xdr:cNvPr id="9265" name="Group Box 49" hidden="1">
              <a:extLst>
                <a:ext uri="{63B3BB69-23CF-44E3-9099-C40C66FF867C}">
                  <a14:compatExt spid="_x0000_s9265"/>
                </a:ext>
                <a:ext uri="{FF2B5EF4-FFF2-40B4-BE49-F238E27FC236}">
                  <a16:creationId xmlns:a16="http://schemas.microsoft.com/office/drawing/2014/main" xmlns="" id="{00000000-0008-0000-0400-00003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123825</xdr:rowOff>
        </xdr:from>
        <xdr:to>
          <xdr:col>6</xdr:col>
          <xdr:colOff>504825</xdr:colOff>
          <xdr:row>16</xdr:row>
          <xdr:rowOff>342900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xmlns=""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123825</xdr:rowOff>
        </xdr:from>
        <xdr:to>
          <xdr:col>7</xdr:col>
          <xdr:colOff>504825</xdr:colOff>
          <xdr:row>16</xdr:row>
          <xdr:rowOff>342900</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xmlns=""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123825</xdr:rowOff>
        </xdr:from>
        <xdr:to>
          <xdr:col>8</xdr:col>
          <xdr:colOff>504825</xdr:colOff>
          <xdr:row>16</xdr:row>
          <xdr:rowOff>342900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xmlns="" id="{00000000-0008-0000-04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123825</xdr:rowOff>
        </xdr:from>
        <xdr:to>
          <xdr:col>9</xdr:col>
          <xdr:colOff>504825</xdr:colOff>
          <xdr:row>16</xdr:row>
          <xdr:rowOff>342900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xmlns=""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123825</xdr:rowOff>
        </xdr:from>
        <xdr:to>
          <xdr:col>10</xdr:col>
          <xdr:colOff>504825</xdr:colOff>
          <xdr:row>16</xdr:row>
          <xdr:rowOff>342900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xmlns="" id="{00000000-0008-0000-04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161925</xdr:rowOff>
        </xdr:from>
        <xdr:to>
          <xdr:col>11</xdr:col>
          <xdr:colOff>0</xdr:colOff>
          <xdr:row>29</xdr:row>
          <xdr:rowOff>0</xdr:rowOff>
        </xdr:to>
        <xdr:sp macro="" textlink="">
          <xdr:nvSpPr>
            <xdr:cNvPr id="9277" name="Group Box 61" hidden="1">
              <a:extLst>
                <a:ext uri="{63B3BB69-23CF-44E3-9099-C40C66FF867C}">
                  <a14:compatExt spid="_x0000_s9277"/>
                </a:ext>
                <a:ext uri="{FF2B5EF4-FFF2-40B4-BE49-F238E27FC236}">
                  <a16:creationId xmlns:a16="http://schemas.microsoft.com/office/drawing/2014/main" xmlns="" id="{00000000-0008-0000-0400-00003D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xdr:row>
          <xdr:rowOff>123825</xdr:rowOff>
        </xdr:from>
        <xdr:to>
          <xdr:col>6</xdr:col>
          <xdr:colOff>504825</xdr:colOff>
          <xdr:row>28</xdr:row>
          <xdr:rowOff>342900</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xmlns=""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123825</xdr:rowOff>
        </xdr:from>
        <xdr:to>
          <xdr:col>7</xdr:col>
          <xdr:colOff>504825</xdr:colOff>
          <xdr:row>28</xdr:row>
          <xdr:rowOff>342900</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xmlns=""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123825</xdr:rowOff>
        </xdr:from>
        <xdr:to>
          <xdr:col>8</xdr:col>
          <xdr:colOff>504825</xdr:colOff>
          <xdr:row>28</xdr:row>
          <xdr:rowOff>342900</xdr:rowOff>
        </xdr:to>
        <xdr:sp macro="" textlink="">
          <xdr:nvSpPr>
            <xdr:cNvPr id="9280" name="Option Button 64" hidden="1">
              <a:extLst>
                <a:ext uri="{63B3BB69-23CF-44E3-9099-C40C66FF867C}">
                  <a14:compatExt spid="_x0000_s9280"/>
                </a:ext>
                <a:ext uri="{FF2B5EF4-FFF2-40B4-BE49-F238E27FC236}">
                  <a16:creationId xmlns:a16="http://schemas.microsoft.com/office/drawing/2014/main" xmlns=""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28</xdr:row>
          <xdr:rowOff>123825</xdr:rowOff>
        </xdr:from>
        <xdr:to>
          <xdr:col>9</xdr:col>
          <xdr:colOff>504825</xdr:colOff>
          <xdr:row>28</xdr:row>
          <xdr:rowOff>342900</xdr:rowOff>
        </xdr:to>
        <xdr:sp macro="" textlink="">
          <xdr:nvSpPr>
            <xdr:cNvPr id="9281" name="Option Button 65" hidden="1">
              <a:extLst>
                <a:ext uri="{63B3BB69-23CF-44E3-9099-C40C66FF867C}">
                  <a14:compatExt spid="_x0000_s9281"/>
                </a:ext>
                <a:ext uri="{FF2B5EF4-FFF2-40B4-BE49-F238E27FC236}">
                  <a16:creationId xmlns:a16="http://schemas.microsoft.com/office/drawing/2014/main" xmlns=""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28</xdr:row>
          <xdr:rowOff>123825</xdr:rowOff>
        </xdr:from>
        <xdr:to>
          <xdr:col>10</xdr:col>
          <xdr:colOff>504825</xdr:colOff>
          <xdr:row>28</xdr:row>
          <xdr:rowOff>342900</xdr:rowOff>
        </xdr:to>
        <xdr:sp macro="" textlink="">
          <xdr:nvSpPr>
            <xdr:cNvPr id="9282" name="Option Button 66" hidden="1">
              <a:extLst>
                <a:ext uri="{63B3BB69-23CF-44E3-9099-C40C66FF867C}">
                  <a14:compatExt spid="_x0000_s9282"/>
                </a:ext>
                <a:ext uri="{FF2B5EF4-FFF2-40B4-BE49-F238E27FC236}">
                  <a16:creationId xmlns:a16="http://schemas.microsoft.com/office/drawing/2014/main" xmlns=""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11</xdr:col>
          <xdr:colOff>0</xdr:colOff>
          <xdr:row>19</xdr:row>
          <xdr:rowOff>0</xdr:rowOff>
        </xdr:to>
        <xdr:sp macro="" textlink="">
          <xdr:nvSpPr>
            <xdr:cNvPr id="9289" name="Group Box 73" hidden="1">
              <a:extLst>
                <a:ext uri="{63B3BB69-23CF-44E3-9099-C40C66FF867C}">
                  <a14:compatExt spid="_x0000_s9289"/>
                </a:ext>
                <a:ext uri="{FF2B5EF4-FFF2-40B4-BE49-F238E27FC236}">
                  <a16:creationId xmlns:a16="http://schemas.microsoft.com/office/drawing/2014/main" xmlns="" id="{00000000-0008-0000-0400-00004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123825</xdr:rowOff>
        </xdr:from>
        <xdr:to>
          <xdr:col>6</xdr:col>
          <xdr:colOff>504825</xdr:colOff>
          <xdr:row>18</xdr:row>
          <xdr:rowOff>342900</xdr:rowOff>
        </xdr:to>
        <xdr:sp macro="" textlink="">
          <xdr:nvSpPr>
            <xdr:cNvPr id="9290" name="Option Button 74" hidden="1">
              <a:extLst>
                <a:ext uri="{63B3BB69-23CF-44E3-9099-C40C66FF867C}">
                  <a14:compatExt spid="_x0000_s9290"/>
                </a:ext>
                <a:ext uri="{FF2B5EF4-FFF2-40B4-BE49-F238E27FC236}">
                  <a16:creationId xmlns:a16="http://schemas.microsoft.com/office/drawing/2014/main" xmlns=""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123825</xdr:rowOff>
        </xdr:from>
        <xdr:to>
          <xdr:col>7</xdr:col>
          <xdr:colOff>504825</xdr:colOff>
          <xdr:row>18</xdr:row>
          <xdr:rowOff>342900</xdr:rowOff>
        </xdr:to>
        <xdr:sp macro="" textlink="">
          <xdr:nvSpPr>
            <xdr:cNvPr id="9291" name="Option Button 75" hidden="1">
              <a:extLst>
                <a:ext uri="{63B3BB69-23CF-44E3-9099-C40C66FF867C}">
                  <a14:compatExt spid="_x0000_s9291"/>
                </a:ext>
                <a:ext uri="{FF2B5EF4-FFF2-40B4-BE49-F238E27FC236}">
                  <a16:creationId xmlns:a16="http://schemas.microsoft.com/office/drawing/2014/main" xmlns="" id="{00000000-0008-0000-04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123825</xdr:rowOff>
        </xdr:from>
        <xdr:to>
          <xdr:col>8</xdr:col>
          <xdr:colOff>504825</xdr:colOff>
          <xdr:row>18</xdr:row>
          <xdr:rowOff>342900</xdr:rowOff>
        </xdr:to>
        <xdr:sp macro="" textlink="">
          <xdr:nvSpPr>
            <xdr:cNvPr id="9292" name="Option Button 76" hidden="1">
              <a:extLst>
                <a:ext uri="{63B3BB69-23CF-44E3-9099-C40C66FF867C}">
                  <a14:compatExt spid="_x0000_s9292"/>
                </a:ext>
                <a:ext uri="{FF2B5EF4-FFF2-40B4-BE49-F238E27FC236}">
                  <a16:creationId xmlns:a16="http://schemas.microsoft.com/office/drawing/2014/main" xmlns="" id="{00000000-0008-0000-04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123825</xdr:rowOff>
        </xdr:from>
        <xdr:to>
          <xdr:col>9</xdr:col>
          <xdr:colOff>504825</xdr:colOff>
          <xdr:row>18</xdr:row>
          <xdr:rowOff>342900</xdr:rowOff>
        </xdr:to>
        <xdr:sp macro="" textlink="">
          <xdr:nvSpPr>
            <xdr:cNvPr id="9293" name="Option Button 77" hidden="1">
              <a:extLst>
                <a:ext uri="{63B3BB69-23CF-44E3-9099-C40C66FF867C}">
                  <a14:compatExt spid="_x0000_s9293"/>
                </a:ext>
                <a:ext uri="{FF2B5EF4-FFF2-40B4-BE49-F238E27FC236}">
                  <a16:creationId xmlns:a16="http://schemas.microsoft.com/office/drawing/2014/main" xmlns="" id="{00000000-0008-0000-04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123825</xdr:rowOff>
        </xdr:from>
        <xdr:to>
          <xdr:col>10</xdr:col>
          <xdr:colOff>504825</xdr:colOff>
          <xdr:row>18</xdr:row>
          <xdr:rowOff>342900</xdr:rowOff>
        </xdr:to>
        <xdr:sp macro="" textlink="">
          <xdr:nvSpPr>
            <xdr:cNvPr id="9294" name="Option Button 78" hidden="1">
              <a:extLst>
                <a:ext uri="{63B3BB69-23CF-44E3-9099-C40C66FF867C}">
                  <a14:compatExt spid="_x0000_s9294"/>
                </a:ext>
                <a:ext uri="{FF2B5EF4-FFF2-40B4-BE49-F238E27FC236}">
                  <a16:creationId xmlns:a16="http://schemas.microsoft.com/office/drawing/2014/main" xmlns="" id="{00000000-0008-0000-04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161925</xdr:rowOff>
        </xdr:from>
        <xdr:to>
          <xdr:col>11</xdr:col>
          <xdr:colOff>0</xdr:colOff>
          <xdr:row>25</xdr:row>
          <xdr:rowOff>0</xdr:rowOff>
        </xdr:to>
        <xdr:sp macro="" textlink="">
          <xdr:nvSpPr>
            <xdr:cNvPr id="9303" name="Group Box 87" hidden="1">
              <a:extLst>
                <a:ext uri="{63B3BB69-23CF-44E3-9099-C40C66FF867C}">
                  <a14:compatExt spid="_x0000_s9303"/>
                </a:ext>
                <a:ext uri="{FF2B5EF4-FFF2-40B4-BE49-F238E27FC236}">
                  <a16:creationId xmlns:a16="http://schemas.microsoft.com/office/drawing/2014/main" xmlns="" id="{00000000-0008-0000-0400-00005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xdr:row>
          <xdr:rowOff>123825</xdr:rowOff>
        </xdr:from>
        <xdr:to>
          <xdr:col>6</xdr:col>
          <xdr:colOff>504825</xdr:colOff>
          <xdr:row>24</xdr:row>
          <xdr:rowOff>342900</xdr:rowOff>
        </xdr:to>
        <xdr:sp macro="" textlink="">
          <xdr:nvSpPr>
            <xdr:cNvPr id="9304" name="Option Button 88" hidden="1">
              <a:extLst>
                <a:ext uri="{63B3BB69-23CF-44E3-9099-C40C66FF867C}">
                  <a14:compatExt spid="_x0000_s9304"/>
                </a:ext>
                <a:ext uri="{FF2B5EF4-FFF2-40B4-BE49-F238E27FC236}">
                  <a16:creationId xmlns:a16="http://schemas.microsoft.com/office/drawing/2014/main" xmlns="" id="{00000000-0008-0000-04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xdr:row>
          <xdr:rowOff>123825</xdr:rowOff>
        </xdr:from>
        <xdr:to>
          <xdr:col>7</xdr:col>
          <xdr:colOff>504825</xdr:colOff>
          <xdr:row>24</xdr:row>
          <xdr:rowOff>342900</xdr:rowOff>
        </xdr:to>
        <xdr:sp macro="" textlink="">
          <xdr:nvSpPr>
            <xdr:cNvPr id="9305" name="Option Button 89" hidden="1">
              <a:extLst>
                <a:ext uri="{63B3BB69-23CF-44E3-9099-C40C66FF867C}">
                  <a14:compatExt spid="_x0000_s9305"/>
                </a:ext>
                <a:ext uri="{FF2B5EF4-FFF2-40B4-BE49-F238E27FC236}">
                  <a16:creationId xmlns:a16="http://schemas.microsoft.com/office/drawing/2014/main" xmlns=""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123825</xdr:rowOff>
        </xdr:from>
        <xdr:to>
          <xdr:col>8</xdr:col>
          <xdr:colOff>504825</xdr:colOff>
          <xdr:row>24</xdr:row>
          <xdr:rowOff>342900</xdr:rowOff>
        </xdr:to>
        <xdr:sp macro="" textlink="">
          <xdr:nvSpPr>
            <xdr:cNvPr id="9306" name="Option Button 90" hidden="1">
              <a:extLst>
                <a:ext uri="{63B3BB69-23CF-44E3-9099-C40C66FF867C}">
                  <a14:compatExt spid="_x0000_s9306"/>
                </a:ext>
                <a:ext uri="{FF2B5EF4-FFF2-40B4-BE49-F238E27FC236}">
                  <a16:creationId xmlns:a16="http://schemas.microsoft.com/office/drawing/2014/main" xmlns=""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123825</xdr:rowOff>
        </xdr:from>
        <xdr:to>
          <xdr:col>9</xdr:col>
          <xdr:colOff>504825</xdr:colOff>
          <xdr:row>24</xdr:row>
          <xdr:rowOff>342900</xdr:rowOff>
        </xdr:to>
        <xdr:sp macro="" textlink="">
          <xdr:nvSpPr>
            <xdr:cNvPr id="9307" name="Option Button 91" hidden="1">
              <a:extLst>
                <a:ext uri="{63B3BB69-23CF-44E3-9099-C40C66FF867C}">
                  <a14:compatExt spid="_x0000_s9307"/>
                </a:ext>
                <a:ext uri="{FF2B5EF4-FFF2-40B4-BE49-F238E27FC236}">
                  <a16:creationId xmlns:a16="http://schemas.microsoft.com/office/drawing/2014/main" xmlns=""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24</xdr:row>
          <xdr:rowOff>123825</xdr:rowOff>
        </xdr:from>
        <xdr:to>
          <xdr:col>10</xdr:col>
          <xdr:colOff>504825</xdr:colOff>
          <xdr:row>24</xdr:row>
          <xdr:rowOff>342900</xdr:rowOff>
        </xdr:to>
        <xdr:sp macro="" textlink="">
          <xdr:nvSpPr>
            <xdr:cNvPr id="9308" name="Option Button 92" hidden="1">
              <a:extLst>
                <a:ext uri="{63B3BB69-23CF-44E3-9099-C40C66FF867C}">
                  <a14:compatExt spid="_x0000_s9308"/>
                </a:ext>
                <a:ext uri="{FF2B5EF4-FFF2-40B4-BE49-F238E27FC236}">
                  <a16:creationId xmlns:a16="http://schemas.microsoft.com/office/drawing/2014/main" xmlns="" id="{00000000-0008-0000-04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1</xdr:row>
      <xdr:rowOff>47625</xdr:rowOff>
    </xdr:from>
    <xdr:to>
      <xdr:col>4</xdr:col>
      <xdr:colOff>1057066</xdr:colOff>
      <xdr:row>1</xdr:row>
      <xdr:rowOff>1487625</xdr:rowOff>
    </xdr:to>
    <xdr:pic>
      <xdr:nvPicPr>
        <xdr:cNvPr id="51" name="Picture 50">
          <a:extLst>
            <a:ext uri="{FF2B5EF4-FFF2-40B4-BE49-F238E27FC236}">
              <a16:creationId xmlns:a16="http://schemas.microsoft.com/office/drawing/2014/main" xmlns="" id="{00000000-0008-0000-04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09550"/>
          <a:ext cx="1666666" cy="14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xdr:row>
      <xdr:rowOff>47625</xdr:rowOff>
    </xdr:from>
    <xdr:to>
      <xdr:col>5</xdr:col>
      <xdr:colOff>447466</xdr:colOff>
      <xdr:row>10</xdr:row>
      <xdr:rowOff>39825</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xdr:twoCellAnchor>
    <xdr:from>
      <xdr:col>8</xdr:col>
      <xdr:colOff>0</xdr:colOff>
      <xdr:row>3</xdr:row>
      <xdr:rowOff>0</xdr:rowOff>
    </xdr:from>
    <xdr:to>
      <xdr:col>10</xdr:col>
      <xdr:colOff>0</xdr:colOff>
      <xdr:row>15</xdr:row>
      <xdr:rowOff>0</xdr:rowOff>
    </xdr:to>
    <xdr:cxnSp macro="">
      <xdr:nvCxnSpPr>
        <xdr:cNvPr id="25" name="Straight Connector 24">
          <a:extLst>
            <a:ext uri="{FF2B5EF4-FFF2-40B4-BE49-F238E27FC236}">
              <a16:creationId xmlns:a16="http://schemas.microsoft.com/office/drawing/2014/main" xmlns="" id="{00000000-0008-0000-0500-000019000000}"/>
            </a:ext>
          </a:extLst>
        </xdr:cNvPr>
        <xdr:cNvCxnSpPr/>
      </xdr:nvCxnSpPr>
      <xdr:spPr>
        <a:xfrm flipH="1">
          <a:off x="5124450" y="485775"/>
          <a:ext cx="1581150" cy="1495425"/>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xdr:row>
      <xdr:rowOff>0</xdr:rowOff>
    </xdr:from>
    <xdr:to>
      <xdr:col>10</xdr:col>
      <xdr:colOff>0</xdr:colOff>
      <xdr:row>15</xdr:row>
      <xdr:rowOff>0</xdr:rowOff>
    </xdr:to>
    <xdr:cxnSp macro="">
      <xdr:nvCxnSpPr>
        <xdr:cNvPr id="29" name="Straight Connector 28">
          <a:extLst>
            <a:ext uri="{FF2B5EF4-FFF2-40B4-BE49-F238E27FC236}">
              <a16:creationId xmlns:a16="http://schemas.microsoft.com/office/drawing/2014/main" xmlns="" id="{00000000-0008-0000-0500-00001D000000}"/>
            </a:ext>
          </a:extLst>
        </xdr:cNvPr>
        <xdr:cNvCxnSpPr/>
      </xdr:nvCxnSpPr>
      <xdr:spPr>
        <a:xfrm flipH="1">
          <a:off x="5124450" y="971550"/>
          <a:ext cx="1581150" cy="1009650"/>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10</xdr:col>
      <xdr:colOff>0</xdr:colOff>
      <xdr:row>15</xdr:row>
      <xdr:rowOff>2</xdr:rowOff>
    </xdr:to>
    <xdr:cxnSp macro="">
      <xdr:nvCxnSpPr>
        <xdr:cNvPr id="32" name="Straight Connector 31">
          <a:extLst>
            <a:ext uri="{FF2B5EF4-FFF2-40B4-BE49-F238E27FC236}">
              <a16:creationId xmlns:a16="http://schemas.microsoft.com/office/drawing/2014/main" xmlns="" id="{00000000-0008-0000-0500-000020000000}"/>
            </a:ext>
          </a:extLst>
        </xdr:cNvPr>
        <xdr:cNvCxnSpPr/>
      </xdr:nvCxnSpPr>
      <xdr:spPr>
        <a:xfrm flipH="1">
          <a:off x="5124450" y="1495425"/>
          <a:ext cx="1581150" cy="485777"/>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xdr:row>
      <xdr:rowOff>1</xdr:rowOff>
    </xdr:from>
    <xdr:to>
      <xdr:col>10</xdr:col>
      <xdr:colOff>0</xdr:colOff>
      <xdr:row>21</xdr:row>
      <xdr:rowOff>0</xdr:rowOff>
    </xdr:to>
    <xdr:cxnSp macro="">
      <xdr:nvCxnSpPr>
        <xdr:cNvPr id="49" name="Straight Connector 48">
          <a:extLst>
            <a:ext uri="{FF2B5EF4-FFF2-40B4-BE49-F238E27FC236}">
              <a16:creationId xmlns:a16="http://schemas.microsoft.com/office/drawing/2014/main" xmlns="" id="{00000000-0008-0000-0500-000031000000}"/>
            </a:ext>
          </a:extLst>
        </xdr:cNvPr>
        <xdr:cNvCxnSpPr/>
      </xdr:nvCxnSpPr>
      <xdr:spPr>
        <a:xfrm flipH="1">
          <a:off x="5124450" y="2143126"/>
          <a:ext cx="1581150" cy="809624"/>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xdr:row>
      <xdr:rowOff>0</xdr:rowOff>
    </xdr:from>
    <xdr:to>
      <xdr:col>10</xdr:col>
      <xdr:colOff>0</xdr:colOff>
      <xdr:row>21</xdr:row>
      <xdr:rowOff>0</xdr:rowOff>
    </xdr:to>
    <xdr:cxnSp macro="">
      <xdr:nvCxnSpPr>
        <xdr:cNvPr id="53" name="Straight Connector 52">
          <a:extLst>
            <a:ext uri="{FF2B5EF4-FFF2-40B4-BE49-F238E27FC236}">
              <a16:creationId xmlns:a16="http://schemas.microsoft.com/office/drawing/2014/main" xmlns="" id="{00000000-0008-0000-0500-000035000000}"/>
            </a:ext>
          </a:extLst>
        </xdr:cNvPr>
        <xdr:cNvCxnSpPr/>
      </xdr:nvCxnSpPr>
      <xdr:spPr>
        <a:xfrm flipH="1">
          <a:off x="5124450" y="2628900"/>
          <a:ext cx="1581150" cy="323850"/>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xdr:row>
      <xdr:rowOff>1</xdr:rowOff>
    </xdr:from>
    <xdr:to>
      <xdr:col>10</xdr:col>
      <xdr:colOff>0</xdr:colOff>
      <xdr:row>22</xdr:row>
      <xdr:rowOff>0</xdr:rowOff>
    </xdr:to>
    <xdr:cxnSp macro="">
      <xdr:nvCxnSpPr>
        <xdr:cNvPr id="57" name="Straight Connector 56">
          <a:extLst>
            <a:ext uri="{FF2B5EF4-FFF2-40B4-BE49-F238E27FC236}">
              <a16:creationId xmlns:a16="http://schemas.microsoft.com/office/drawing/2014/main" xmlns="" id="{00000000-0008-0000-0500-000039000000}"/>
            </a:ext>
          </a:extLst>
        </xdr:cNvPr>
        <xdr:cNvCxnSpPr/>
      </xdr:nvCxnSpPr>
      <xdr:spPr>
        <a:xfrm flipH="1" flipV="1">
          <a:off x="5124450" y="2952751"/>
          <a:ext cx="1581150" cy="161924"/>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26</xdr:row>
      <xdr:rowOff>0</xdr:rowOff>
    </xdr:from>
    <xdr:to>
      <xdr:col>10</xdr:col>
      <xdr:colOff>0</xdr:colOff>
      <xdr:row>27</xdr:row>
      <xdr:rowOff>0</xdr:rowOff>
    </xdr:to>
    <xdr:cxnSp macro="">
      <xdr:nvCxnSpPr>
        <xdr:cNvPr id="60" name="Straight Connector 59">
          <a:extLst>
            <a:ext uri="{FF2B5EF4-FFF2-40B4-BE49-F238E27FC236}">
              <a16:creationId xmlns:a16="http://schemas.microsoft.com/office/drawing/2014/main" xmlns="" id="{00000000-0008-0000-0500-00003C000000}"/>
            </a:ext>
          </a:extLst>
        </xdr:cNvPr>
        <xdr:cNvCxnSpPr/>
      </xdr:nvCxnSpPr>
      <xdr:spPr>
        <a:xfrm flipH="1">
          <a:off x="5124450" y="3762375"/>
          <a:ext cx="1581150" cy="161925"/>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10</xdr:col>
      <xdr:colOff>0</xdr:colOff>
      <xdr:row>29</xdr:row>
      <xdr:rowOff>0</xdr:rowOff>
    </xdr:to>
    <xdr:cxnSp macro="">
      <xdr:nvCxnSpPr>
        <xdr:cNvPr id="63" name="Straight Connector 62">
          <a:extLst>
            <a:ext uri="{FF2B5EF4-FFF2-40B4-BE49-F238E27FC236}">
              <a16:creationId xmlns:a16="http://schemas.microsoft.com/office/drawing/2014/main" xmlns="" id="{00000000-0008-0000-0500-00003F000000}"/>
            </a:ext>
          </a:extLst>
        </xdr:cNvPr>
        <xdr:cNvCxnSpPr/>
      </xdr:nvCxnSpPr>
      <xdr:spPr>
        <a:xfrm flipH="1" flipV="1">
          <a:off x="5124450" y="3924300"/>
          <a:ext cx="1581150" cy="361950"/>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10</xdr:col>
      <xdr:colOff>0</xdr:colOff>
      <xdr:row>32</xdr:row>
      <xdr:rowOff>0</xdr:rowOff>
    </xdr:to>
    <xdr:cxnSp macro="">
      <xdr:nvCxnSpPr>
        <xdr:cNvPr id="65" name="Straight Connector 64">
          <a:extLst>
            <a:ext uri="{FF2B5EF4-FFF2-40B4-BE49-F238E27FC236}">
              <a16:creationId xmlns:a16="http://schemas.microsoft.com/office/drawing/2014/main" xmlns="" id="{00000000-0008-0000-0500-000041000000}"/>
            </a:ext>
          </a:extLst>
        </xdr:cNvPr>
        <xdr:cNvCxnSpPr/>
      </xdr:nvCxnSpPr>
      <xdr:spPr>
        <a:xfrm flipH="1" flipV="1">
          <a:off x="5124450" y="3924300"/>
          <a:ext cx="1581150" cy="847725"/>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10</xdr:col>
      <xdr:colOff>0</xdr:colOff>
      <xdr:row>35</xdr:row>
      <xdr:rowOff>0</xdr:rowOff>
    </xdr:to>
    <xdr:cxnSp macro="">
      <xdr:nvCxnSpPr>
        <xdr:cNvPr id="67" name="Straight Connector 66">
          <a:extLst>
            <a:ext uri="{FF2B5EF4-FFF2-40B4-BE49-F238E27FC236}">
              <a16:creationId xmlns:a16="http://schemas.microsoft.com/office/drawing/2014/main" xmlns="" id="{00000000-0008-0000-0500-000043000000}"/>
            </a:ext>
          </a:extLst>
        </xdr:cNvPr>
        <xdr:cNvCxnSpPr/>
      </xdr:nvCxnSpPr>
      <xdr:spPr>
        <a:xfrm flipH="1" flipV="1">
          <a:off x="5124450" y="3924300"/>
          <a:ext cx="1581150" cy="1362075"/>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xdr:row>
      <xdr:rowOff>0</xdr:rowOff>
    </xdr:from>
    <xdr:to>
      <xdr:col>10</xdr:col>
      <xdr:colOff>0</xdr:colOff>
      <xdr:row>45</xdr:row>
      <xdr:rowOff>0</xdr:rowOff>
    </xdr:to>
    <xdr:cxnSp macro="">
      <xdr:nvCxnSpPr>
        <xdr:cNvPr id="73" name="Straight Connector 72">
          <a:extLst>
            <a:ext uri="{FF2B5EF4-FFF2-40B4-BE49-F238E27FC236}">
              <a16:creationId xmlns:a16="http://schemas.microsoft.com/office/drawing/2014/main" xmlns="" id="{00000000-0008-0000-0500-000049000000}"/>
            </a:ext>
          </a:extLst>
        </xdr:cNvPr>
        <xdr:cNvCxnSpPr/>
      </xdr:nvCxnSpPr>
      <xdr:spPr>
        <a:xfrm flipH="1" flipV="1">
          <a:off x="5124450" y="4962525"/>
          <a:ext cx="1581150" cy="1495425"/>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xdr:row>
      <xdr:rowOff>0</xdr:rowOff>
    </xdr:from>
    <xdr:to>
      <xdr:col>10</xdr:col>
      <xdr:colOff>0</xdr:colOff>
      <xdr:row>48</xdr:row>
      <xdr:rowOff>0</xdr:rowOff>
    </xdr:to>
    <xdr:cxnSp macro="">
      <xdr:nvCxnSpPr>
        <xdr:cNvPr id="76" name="Straight Connector 75">
          <a:extLst>
            <a:ext uri="{FF2B5EF4-FFF2-40B4-BE49-F238E27FC236}">
              <a16:creationId xmlns:a16="http://schemas.microsoft.com/office/drawing/2014/main" xmlns="" id="{00000000-0008-0000-0500-00004C000000}"/>
            </a:ext>
          </a:extLst>
        </xdr:cNvPr>
        <xdr:cNvCxnSpPr/>
      </xdr:nvCxnSpPr>
      <xdr:spPr>
        <a:xfrm flipH="1" flipV="1">
          <a:off x="5124450" y="4962525"/>
          <a:ext cx="1581150" cy="1981200"/>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11</xdr:row>
      <xdr:rowOff>155575</xdr:rowOff>
    </xdr:from>
    <xdr:to>
      <xdr:col>9</xdr:col>
      <xdr:colOff>635000</xdr:colOff>
      <xdr:row>14</xdr:row>
      <xdr:rowOff>146050</xdr:rowOff>
    </xdr:to>
    <xdr:cxnSp macro="">
      <xdr:nvCxnSpPr>
        <xdr:cNvPr id="15" name="Straight Connector 14">
          <a:extLst>
            <a:ext uri="{FF2B5EF4-FFF2-40B4-BE49-F238E27FC236}">
              <a16:creationId xmlns:a16="http://schemas.microsoft.com/office/drawing/2014/main" xmlns="" id="{00000000-0008-0000-0500-00000F000000}"/>
            </a:ext>
          </a:extLst>
        </xdr:cNvPr>
        <xdr:cNvCxnSpPr/>
      </xdr:nvCxnSpPr>
      <xdr:spPr>
        <a:xfrm flipH="1">
          <a:off x="4572000" y="1901825"/>
          <a:ext cx="1625600" cy="466725"/>
        </a:xfrm>
        <a:prstGeom prst="line">
          <a:avLst/>
        </a:prstGeom>
        <a:ln>
          <a:solidFill>
            <a:srgbClr val="014F4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xdr:row>
      <xdr:rowOff>47625</xdr:rowOff>
    </xdr:from>
    <xdr:to>
      <xdr:col>5</xdr:col>
      <xdr:colOff>447466</xdr:colOff>
      <xdr:row>10</xdr:row>
      <xdr:rowOff>11250</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209550"/>
          <a:ext cx="1666666" cy="14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trlProp" Target="../ctrlProps/ctrlProp63.xml"/><Relationship Id="rId76" Type="http://schemas.openxmlformats.org/officeDocument/2006/relationships/ctrlProp" Target="../ctrlProps/ctrlProp71.xml"/><Relationship Id="rId84" Type="http://schemas.openxmlformats.org/officeDocument/2006/relationships/ctrlProp" Target="../ctrlProps/ctrlProp79.xml"/><Relationship Id="rId89" Type="http://schemas.openxmlformats.org/officeDocument/2006/relationships/ctrlProp" Target="../ctrlProps/ctrlProp84.xml"/><Relationship Id="rId7" Type="http://schemas.openxmlformats.org/officeDocument/2006/relationships/ctrlProp" Target="../ctrlProps/ctrlProp2.xml"/><Relationship Id="rId71" Type="http://schemas.openxmlformats.org/officeDocument/2006/relationships/ctrlProp" Target="../ctrlProps/ctrlProp66.xml"/><Relationship Id="rId2" Type="http://schemas.openxmlformats.org/officeDocument/2006/relationships/hyperlink" Target="https://intranet.yarracity.vic.gov.au/Divisions/HR/Inclusion%20and%20Diversity%20Documents/Social%20Justice%20Charter%20Final.pdf"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87" Type="http://schemas.openxmlformats.org/officeDocument/2006/relationships/ctrlProp" Target="../ctrlProps/ctrlProp82.xml"/><Relationship Id="rId5" Type="http://schemas.openxmlformats.org/officeDocument/2006/relationships/vmlDrawing" Target="../drawings/vmlDrawing1.v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3" Type="http://schemas.openxmlformats.org/officeDocument/2006/relationships/printerSettings" Target="../printerSettings/printerSettings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1" Type="http://schemas.openxmlformats.org/officeDocument/2006/relationships/hyperlink" Target="https://www.humanrights.vic.gov.au/for-individuals/human-right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54"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50" Type="http://schemas.openxmlformats.org/officeDocument/2006/relationships/ctrlProp" Target="../ctrlProps/ctrlProp185.xml"/><Relationship Id="rId55" Type="http://schemas.openxmlformats.org/officeDocument/2006/relationships/ctrlProp" Target="../ctrlProps/ctrlProp190.xml"/><Relationship Id="rId63" Type="http://schemas.openxmlformats.org/officeDocument/2006/relationships/ctrlProp" Target="../ctrlProps/ctrlProp198.xml"/><Relationship Id="rId68" Type="http://schemas.openxmlformats.org/officeDocument/2006/relationships/ctrlProp" Target="../ctrlProps/ctrlProp203.xml"/><Relationship Id="rId7" Type="http://schemas.openxmlformats.org/officeDocument/2006/relationships/ctrlProp" Target="../ctrlProps/ctrlProp142.xml"/><Relationship Id="rId2" Type="http://schemas.openxmlformats.org/officeDocument/2006/relationships/drawing" Target="../drawings/drawing4.xml"/><Relationship Id="rId16" Type="http://schemas.openxmlformats.org/officeDocument/2006/relationships/ctrlProp" Target="../ctrlProps/ctrlProp151.xml"/><Relationship Id="rId29" Type="http://schemas.openxmlformats.org/officeDocument/2006/relationships/ctrlProp" Target="../ctrlProps/ctrlProp164.xml"/><Relationship Id="rId1" Type="http://schemas.openxmlformats.org/officeDocument/2006/relationships/printerSettings" Target="../printerSettings/printerSettings4.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3" Type="http://schemas.openxmlformats.org/officeDocument/2006/relationships/ctrlProp" Target="../ctrlProps/ctrlProp188.xml"/><Relationship Id="rId58" Type="http://schemas.openxmlformats.org/officeDocument/2006/relationships/ctrlProp" Target="../ctrlProps/ctrlProp193.xml"/><Relationship Id="rId66" Type="http://schemas.openxmlformats.org/officeDocument/2006/relationships/ctrlProp" Target="../ctrlProps/ctrlProp201.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57" Type="http://schemas.openxmlformats.org/officeDocument/2006/relationships/ctrlProp" Target="../ctrlProps/ctrlProp192.xml"/><Relationship Id="rId61" Type="http://schemas.openxmlformats.org/officeDocument/2006/relationships/ctrlProp" Target="../ctrlProps/ctrlProp196.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52" Type="http://schemas.openxmlformats.org/officeDocument/2006/relationships/ctrlProp" Target="../ctrlProps/ctrlProp187.xml"/><Relationship Id="rId60" Type="http://schemas.openxmlformats.org/officeDocument/2006/relationships/ctrlProp" Target="../ctrlProps/ctrlProp195.xml"/><Relationship Id="rId65" Type="http://schemas.openxmlformats.org/officeDocument/2006/relationships/ctrlProp" Target="../ctrlProps/ctrlProp200.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56" Type="http://schemas.openxmlformats.org/officeDocument/2006/relationships/ctrlProp" Target="../ctrlProps/ctrlProp191.xml"/><Relationship Id="rId64" Type="http://schemas.openxmlformats.org/officeDocument/2006/relationships/ctrlProp" Target="../ctrlProps/ctrlProp199.xml"/><Relationship Id="rId69" Type="http://schemas.openxmlformats.org/officeDocument/2006/relationships/ctrlProp" Target="../ctrlProps/ctrlProp204.xml"/><Relationship Id="rId8" Type="http://schemas.openxmlformats.org/officeDocument/2006/relationships/ctrlProp" Target="../ctrlProps/ctrlProp143.xml"/><Relationship Id="rId51" Type="http://schemas.openxmlformats.org/officeDocument/2006/relationships/ctrlProp" Target="../ctrlProps/ctrlProp186.xml"/><Relationship Id="rId3" Type="http://schemas.openxmlformats.org/officeDocument/2006/relationships/vmlDrawing" Target="../drawings/vmlDrawing3.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59" Type="http://schemas.openxmlformats.org/officeDocument/2006/relationships/ctrlProp" Target="../ctrlProps/ctrlProp194.xml"/><Relationship Id="rId67" Type="http://schemas.openxmlformats.org/officeDocument/2006/relationships/ctrlProp" Target="../ctrlProps/ctrlProp202.xml"/><Relationship Id="rId20" Type="http://schemas.openxmlformats.org/officeDocument/2006/relationships/ctrlProp" Target="../ctrlProps/ctrlProp155.xml"/><Relationship Id="rId41" Type="http://schemas.openxmlformats.org/officeDocument/2006/relationships/ctrlProp" Target="../ctrlProps/ctrlProp176.xml"/><Relationship Id="rId54" Type="http://schemas.openxmlformats.org/officeDocument/2006/relationships/ctrlProp" Target="../ctrlProps/ctrlProp189.xml"/><Relationship Id="rId62"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9.xml"/><Relationship Id="rId13" Type="http://schemas.openxmlformats.org/officeDocument/2006/relationships/ctrlProp" Target="../ctrlProps/ctrlProp214.xml"/><Relationship Id="rId18" Type="http://schemas.openxmlformats.org/officeDocument/2006/relationships/ctrlProp" Target="../ctrlProps/ctrlProp219.xml"/><Relationship Id="rId26" Type="http://schemas.openxmlformats.org/officeDocument/2006/relationships/ctrlProp" Target="../ctrlProps/ctrlProp227.xml"/><Relationship Id="rId39" Type="http://schemas.openxmlformats.org/officeDocument/2006/relationships/ctrlProp" Target="../ctrlProps/ctrlProp240.xml"/><Relationship Id="rId3" Type="http://schemas.openxmlformats.org/officeDocument/2006/relationships/vmlDrawing" Target="../drawings/vmlDrawing4.vml"/><Relationship Id="rId21" Type="http://schemas.openxmlformats.org/officeDocument/2006/relationships/ctrlProp" Target="../ctrlProps/ctrlProp222.xml"/><Relationship Id="rId34" Type="http://schemas.openxmlformats.org/officeDocument/2006/relationships/ctrlProp" Target="../ctrlProps/ctrlProp235.xml"/><Relationship Id="rId42" Type="http://schemas.openxmlformats.org/officeDocument/2006/relationships/ctrlProp" Target="../ctrlProps/ctrlProp243.xml"/><Relationship Id="rId7" Type="http://schemas.openxmlformats.org/officeDocument/2006/relationships/ctrlProp" Target="../ctrlProps/ctrlProp208.xml"/><Relationship Id="rId12" Type="http://schemas.openxmlformats.org/officeDocument/2006/relationships/ctrlProp" Target="../ctrlProps/ctrlProp213.xml"/><Relationship Id="rId17" Type="http://schemas.openxmlformats.org/officeDocument/2006/relationships/ctrlProp" Target="../ctrlProps/ctrlProp218.xml"/><Relationship Id="rId25" Type="http://schemas.openxmlformats.org/officeDocument/2006/relationships/ctrlProp" Target="../ctrlProps/ctrlProp226.xml"/><Relationship Id="rId33" Type="http://schemas.openxmlformats.org/officeDocument/2006/relationships/ctrlProp" Target="../ctrlProps/ctrlProp234.xml"/><Relationship Id="rId38"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17.xml"/><Relationship Id="rId20" Type="http://schemas.openxmlformats.org/officeDocument/2006/relationships/ctrlProp" Target="../ctrlProps/ctrlProp221.xml"/><Relationship Id="rId29" Type="http://schemas.openxmlformats.org/officeDocument/2006/relationships/ctrlProp" Target="../ctrlProps/ctrlProp230.xml"/><Relationship Id="rId41" Type="http://schemas.openxmlformats.org/officeDocument/2006/relationships/ctrlProp" Target="../ctrlProps/ctrlProp242.xml"/><Relationship Id="rId1" Type="http://schemas.openxmlformats.org/officeDocument/2006/relationships/printerSettings" Target="../printerSettings/printerSettings5.bin"/><Relationship Id="rId6" Type="http://schemas.openxmlformats.org/officeDocument/2006/relationships/ctrlProp" Target="../ctrlProps/ctrlProp207.xml"/><Relationship Id="rId11" Type="http://schemas.openxmlformats.org/officeDocument/2006/relationships/ctrlProp" Target="../ctrlProps/ctrlProp212.xml"/><Relationship Id="rId24" Type="http://schemas.openxmlformats.org/officeDocument/2006/relationships/ctrlProp" Target="../ctrlProps/ctrlProp225.xml"/><Relationship Id="rId32" Type="http://schemas.openxmlformats.org/officeDocument/2006/relationships/ctrlProp" Target="../ctrlProps/ctrlProp233.xml"/><Relationship Id="rId37" Type="http://schemas.openxmlformats.org/officeDocument/2006/relationships/ctrlProp" Target="../ctrlProps/ctrlProp238.xml"/><Relationship Id="rId40" Type="http://schemas.openxmlformats.org/officeDocument/2006/relationships/ctrlProp" Target="../ctrlProps/ctrlProp241.xml"/><Relationship Id="rId45" Type="http://schemas.openxmlformats.org/officeDocument/2006/relationships/ctrlProp" Target="../ctrlProps/ctrlProp246.xml"/><Relationship Id="rId5" Type="http://schemas.openxmlformats.org/officeDocument/2006/relationships/ctrlProp" Target="../ctrlProps/ctrlProp206.xml"/><Relationship Id="rId15" Type="http://schemas.openxmlformats.org/officeDocument/2006/relationships/ctrlProp" Target="../ctrlProps/ctrlProp216.xml"/><Relationship Id="rId23" Type="http://schemas.openxmlformats.org/officeDocument/2006/relationships/ctrlProp" Target="../ctrlProps/ctrlProp224.xml"/><Relationship Id="rId28" Type="http://schemas.openxmlformats.org/officeDocument/2006/relationships/ctrlProp" Target="../ctrlProps/ctrlProp229.xml"/><Relationship Id="rId36" Type="http://schemas.openxmlformats.org/officeDocument/2006/relationships/ctrlProp" Target="../ctrlProps/ctrlProp237.xml"/><Relationship Id="rId10" Type="http://schemas.openxmlformats.org/officeDocument/2006/relationships/ctrlProp" Target="../ctrlProps/ctrlProp211.xml"/><Relationship Id="rId19" Type="http://schemas.openxmlformats.org/officeDocument/2006/relationships/ctrlProp" Target="../ctrlProps/ctrlProp220.xml"/><Relationship Id="rId31" Type="http://schemas.openxmlformats.org/officeDocument/2006/relationships/ctrlProp" Target="../ctrlProps/ctrlProp232.xml"/><Relationship Id="rId44" Type="http://schemas.openxmlformats.org/officeDocument/2006/relationships/ctrlProp" Target="../ctrlProps/ctrlProp245.xml"/><Relationship Id="rId4" Type="http://schemas.openxmlformats.org/officeDocument/2006/relationships/ctrlProp" Target="../ctrlProps/ctrlProp205.xml"/><Relationship Id="rId9" Type="http://schemas.openxmlformats.org/officeDocument/2006/relationships/ctrlProp" Target="../ctrlProps/ctrlProp210.xml"/><Relationship Id="rId14" Type="http://schemas.openxmlformats.org/officeDocument/2006/relationships/ctrlProp" Target="../ctrlProps/ctrlProp215.xml"/><Relationship Id="rId22" Type="http://schemas.openxmlformats.org/officeDocument/2006/relationships/ctrlProp" Target="../ctrlProps/ctrlProp223.xml"/><Relationship Id="rId27" Type="http://schemas.openxmlformats.org/officeDocument/2006/relationships/ctrlProp" Target="../ctrlProps/ctrlProp228.xml"/><Relationship Id="rId30" Type="http://schemas.openxmlformats.org/officeDocument/2006/relationships/ctrlProp" Target="../ctrlProps/ctrlProp231.xml"/><Relationship Id="rId35" Type="http://schemas.openxmlformats.org/officeDocument/2006/relationships/ctrlProp" Target="../ctrlProps/ctrlProp236.xml"/><Relationship Id="rId43" Type="http://schemas.openxmlformats.org/officeDocument/2006/relationships/ctrlProp" Target="../ctrlProps/ctrlProp2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41"/>
  <sheetViews>
    <sheetView showGridLines="0" tabSelected="1" zoomScale="70" zoomScaleNormal="70" workbookViewId="0">
      <selection activeCell="I14" sqref="I14"/>
    </sheetView>
  </sheetViews>
  <sheetFormatPr defaultColWidth="9.140625" defaultRowHeight="12.75" x14ac:dyDescent="0.2"/>
  <cols>
    <col min="1" max="1" width="2.7109375" style="9" customWidth="1"/>
    <col min="2" max="2" width="5.7109375" style="9" customWidth="1"/>
    <col min="3" max="3" width="1.7109375" style="9" customWidth="1"/>
    <col min="4" max="7" width="9.140625" style="9"/>
    <col min="8" max="8" width="2.7109375" style="9" customWidth="1"/>
    <col min="9" max="9" width="69.42578125" style="9" bestFit="1" customWidth="1"/>
    <col min="10" max="10" width="5.7109375" style="9" customWidth="1"/>
    <col min="11" max="20" width="9.140625" style="9"/>
    <col min="21" max="21" width="9.140625" style="67"/>
    <col min="22" max="16384" width="9.140625" style="9"/>
  </cols>
  <sheetData>
    <row r="1" spans="1:24" ht="12.6" x14ac:dyDescent="0.25">
      <c r="A1" s="87"/>
    </row>
    <row r="2" spans="1:24" ht="12.6" x14ac:dyDescent="0.25">
      <c r="B2" s="26"/>
      <c r="C2" s="27"/>
      <c r="D2" s="27"/>
      <c r="E2" s="27"/>
      <c r="F2" s="27"/>
      <c r="G2" s="27"/>
      <c r="H2" s="28"/>
      <c r="I2" s="27"/>
      <c r="J2" s="29"/>
    </row>
    <row r="3" spans="1:24" ht="12.6" x14ac:dyDescent="0.25">
      <c r="B3" s="30"/>
      <c r="C3" s="3"/>
      <c r="D3" s="3"/>
      <c r="E3" s="3"/>
      <c r="F3" s="3"/>
      <c r="G3" s="3"/>
      <c r="H3" s="10"/>
      <c r="I3" s="3"/>
      <c r="J3" s="31"/>
    </row>
    <row r="4" spans="1:24" ht="12.6" x14ac:dyDescent="0.25">
      <c r="B4" s="30"/>
      <c r="C4" s="3"/>
      <c r="D4" s="3"/>
      <c r="E4" s="3"/>
      <c r="F4" s="3"/>
      <c r="G4" s="3"/>
      <c r="H4" s="10"/>
      <c r="I4" s="3"/>
      <c r="J4" s="31"/>
    </row>
    <row r="5" spans="1:24" ht="12.6" x14ac:dyDescent="0.25">
      <c r="B5" s="30"/>
      <c r="C5" s="3"/>
      <c r="D5" s="3"/>
      <c r="E5" s="3"/>
      <c r="F5" s="3"/>
      <c r="G5" s="3"/>
      <c r="H5" s="10"/>
      <c r="I5" s="3"/>
      <c r="J5" s="31"/>
    </row>
    <row r="6" spans="1:24" ht="12.6" x14ac:dyDescent="0.25">
      <c r="B6" s="30"/>
      <c r="C6" s="3"/>
      <c r="D6" s="3"/>
      <c r="E6" s="3"/>
      <c r="F6" s="3"/>
      <c r="G6" s="3"/>
      <c r="H6" s="10"/>
      <c r="I6" s="3"/>
      <c r="J6" s="31"/>
      <c r="Q6" s="68"/>
      <c r="R6" s="68"/>
      <c r="S6" s="68"/>
      <c r="T6" s="68"/>
      <c r="U6" s="69"/>
      <c r="V6" s="68"/>
      <c r="W6" s="68"/>
      <c r="X6" s="68"/>
    </row>
    <row r="7" spans="1:24" ht="12.6" x14ac:dyDescent="0.25">
      <c r="B7" s="30"/>
      <c r="C7" s="3"/>
      <c r="D7" s="3"/>
      <c r="E7" s="3"/>
      <c r="F7" s="3"/>
      <c r="G7" s="3"/>
      <c r="H7" s="10"/>
      <c r="I7" s="3"/>
      <c r="J7" s="31"/>
      <c r="Q7" s="68"/>
      <c r="R7" s="68"/>
      <c r="S7" s="68"/>
      <c r="T7" s="68"/>
      <c r="U7" s="69"/>
      <c r="V7" s="68"/>
      <c r="W7" s="68"/>
      <c r="X7" s="68"/>
    </row>
    <row r="8" spans="1:24" ht="15.6" x14ac:dyDescent="0.35">
      <c r="B8" s="30"/>
      <c r="C8" s="3"/>
      <c r="D8" s="11"/>
      <c r="E8" s="3"/>
      <c r="F8" s="3"/>
      <c r="G8" s="3"/>
      <c r="H8" s="10"/>
      <c r="I8" s="3"/>
      <c r="J8" s="31"/>
      <c r="Q8" s="68"/>
      <c r="R8" s="68"/>
      <c r="S8" s="68"/>
      <c r="T8" s="68"/>
      <c r="U8" s="69"/>
      <c r="V8" s="68"/>
      <c r="W8" s="68"/>
      <c r="X8" s="68"/>
    </row>
    <row r="9" spans="1:24" ht="30" x14ac:dyDescent="0.6">
      <c r="B9" s="30"/>
      <c r="C9" s="3"/>
      <c r="D9" s="3"/>
      <c r="E9" s="3"/>
      <c r="F9" s="3"/>
      <c r="G9" s="3"/>
      <c r="H9" s="10"/>
      <c r="I9" s="12" t="s">
        <v>47</v>
      </c>
      <c r="J9" s="32"/>
      <c r="Q9" s="68"/>
      <c r="R9" s="68"/>
      <c r="S9" s="68"/>
      <c r="T9" s="68"/>
      <c r="U9" s="69"/>
      <c r="V9" s="68"/>
      <c r="W9" s="68"/>
      <c r="X9" s="68"/>
    </row>
    <row r="10" spans="1:24" ht="12.6" x14ac:dyDescent="0.25">
      <c r="B10" s="30"/>
      <c r="C10" s="3"/>
      <c r="D10" s="3"/>
      <c r="E10" s="3"/>
      <c r="F10" s="3"/>
      <c r="G10" s="3"/>
      <c r="H10" s="10"/>
      <c r="I10" s="3"/>
      <c r="J10" s="31"/>
      <c r="Q10" s="68"/>
      <c r="R10" s="68"/>
      <c r="S10" s="68"/>
      <c r="T10" s="68"/>
      <c r="U10" s="69"/>
      <c r="V10" s="68"/>
      <c r="W10" s="68"/>
      <c r="X10" s="68"/>
    </row>
    <row r="11" spans="1:24" ht="12.6" x14ac:dyDescent="0.25">
      <c r="B11" s="30"/>
      <c r="C11" s="3"/>
      <c r="D11" s="3"/>
      <c r="E11" s="3"/>
      <c r="F11" s="3"/>
      <c r="G11" s="3"/>
      <c r="H11" s="10"/>
      <c r="I11" s="3"/>
      <c r="J11" s="31"/>
      <c r="Q11" s="68"/>
      <c r="R11" s="68"/>
      <c r="S11" s="68"/>
      <c r="T11" s="68"/>
      <c r="U11" s="69"/>
      <c r="V11" s="68"/>
      <c r="W11" s="68"/>
      <c r="X11" s="68"/>
    </row>
    <row r="12" spans="1:24" ht="14.45" x14ac:dyDescent="0.35">
      <c r="B12" s="30"/>
      <c r="C12" s="3"/>
      <c r="D12" s="3"/>
      <c r="E12" s="3"/>
      <c r="F12" s="3"/>
      <c r="G12" s="3"/>
      <c r="H12" s="10"/>
      <c r="I12" s="13" t="s">
        <v>41</v>
      </c>
      <c r="J12" s="33"/>
      <c r="Q12" s="68"/>
      <c r="R12" s="68"/>
      <c r="S12" s="68"/>
      <c r="T12" s="68"/>
      <c r="U12" s="69"/>
      <c r="V12" s="68"/>
      <c r="W12" s="68"/>
      <c r="X12" s="68"/>
    </row>
    <row r="13" spans="1:24" ht="12.6" x14ac:dyDescent="0.25">
      <c r="B13" s="30"/>
      <c r="C13" s="3"/>
      <c r="D13" s="3"/>
      <c r="E13" s="3"/>
      <c r="F13" s="3"/>
      <c r="G13" s="3"/>
      <c r="H13" s="10"/>
      <c r="I13" s="3"/>
      <c r="J13" s="31"/>
      <c r="Q13" s="68"/>
      <c r="R13" s="68"/>
      <c r="S13" s="68"/>
      <c r="T13" s="68"/>
      <c r="U13" s="69"/>
      <c r="V13" s="68"/>
      <c r="W13" s="68"/>
      <c r="X13" s="68"/>
    </row>
    <row r="14" spans="1:24" ht="14.1" x14ac:dyDescent="0.3">
      <c r="B14" s="30"/>
      <c r="C14" s="3"/>
      <c r="D14" s="3"/>
      <c r="E14" s="3"/>
      <c r="F14" s="3"/>
      <c r="G14" s="14" t="s">
        <v>50</v>
      </c>
      <c r="H14" s="3"/>
      <c r="I14" s="7"/>
      <c r="J14" s="31"/>
      <c r="Q14" s="68"/>
      <c r="R14" s="68"/>
      <c r="S14" s="68"/>
      <c r="T14" s="68"/>
      <c r="U14" s="69"/>
      <c r="V14" s="68"/>
      <c r="W14" s="68"/>
      <c r="X14" s="68"/>
    </row>
    <row r="15" spans="1:24" ht="14.1" x14ac:dyDescent="0.3">
      <c r="B15" s="30"/>
      <c r="C15" s="3"/>
      <c r="D15" s="3"/>
      <c r="E15" s="3"/>
      <c r="F15" s="3"/>
      <c r="G15" s="15"/>
      <c r="H15" s="10"/>
      <c r="I15" s="3"/>
      <c r="J15" s="31"/>
      <c r="Q15" s="68"/>
      <c r="R15" s="68"/>
      <c r="S15" s="68"/>
      <c r="T15" s="68"/>
      <c r="U15" s="69"/>
      <c r="V15" s="68"/>
      <c r="W15" s="68"/>
      <c r="X15" s="68"/>
    </row>
    <row r="16" spans="1:24" ht="14.1" x14ac:dyDescent="0.3">
      <c r="B16" s="30"/>
      <c r="C16" s="3"/>
      <c r="D16" s="3"/>
      <c r="E16" s="3"/>
      <c r="F16" s="3"/>
      <c r="G16" s="14" t="s">
        <v>30</v>
      </c>
      <c r="H16" s="3"/>
      <c r="I16" s="7"/>
      <c r="J16" s="31"/>
      <c r="Q16" s="68"/>
      <c r="R16" s="68"/>
      <c r="S16" s="68"/>
      <c r="T16" s="68"/>
      <c r="U16" s="69"/>
      <c r="V16" s="68"/>
      <c r="W16" s="68"/>
      <c r="X16" s="68"/>
    </row>
    <row r="17" spans="2:24" ht="14.1" x14ac:dyDescent="0.3">
      <c r="B17" s="30"/>
      <c r="C17" s="3"/>
      <c r="D17" s="3"/>
      <c r="E17" s="3"/>
      <c r="F17" s="3"/>
      <c r="G17" s="14"/>
      <c r="H17" s="3"/>
      <c r="I17" s="3"/>
      <c r="J17" s="31"/>
      <c r="Q17" s="68"/>
      <c r="R17" s="68"/>
      <c r="S17" s="68"/>
      <c r="T17" s="68"/>
      <c r="U17" s="69"/>
      <c r="V17" s="68"/>
      <c r="W17" s="68"/>
      <c r="X17" s="68"/>
    </row>
    <row r="18" spans="2:24" ht="14.1" x14ac:dyDescent="0.3">
      <c r="B18" s="30"/>
      <c r="C18" s="3"/>
      <c r="D18" s="3"/>
      <c r="E18" s="3"/>
      <c r="F18" s="3"/>
      <c r="G18" s="14" t="s">
        <v>49</v>
      </c>
      <c r="H18" s="3"/>
      <c r="I18" s="7"/>
      <c r="J18" s="34"/>
      <c r="Q18" s="68"/>
      <c r="R18" s="68"/>
      <c r="S18" s="68"/>
      <c r="T18" s="68"/>
      <c r="U18" s="69"/>
      <c r="V18" s="68"/>
      <c r="W18" s="68"/>
      <c r="X18" s="68"/>
    </row>
    <row r="19" spans="2:24" ht="14.1" x14ac:dyDescent="0.3">
      <c r="B19" s="30"/>
      <c r="C19" s="3"/>
      <c r="D19" s="3"/>
      <c r="E19" s="3"/>
      <c r="F19" s="3"/>
      <c r="G19" s="14"/>
      <c r="H19" s="3"/>
      <c r="I19" s="51" t="s">
        <v>68</v>
      </c>
      <c r="J19" s="31"/>
      <c r="Q19" s="68"/>
      <c r="R19" s="68"/>
      <c r="S19" s="68"/>
      <c r="T19" s="68"/>
      <c r="U19" s="69"/>
      <c r="V19" s="68"/>
      <c r="W19" s="68"/>
      <c r="X19" s="68"/>
    </row>
    <row r="20" spans="2:24" ht="14.1" x14ac:dyDescent="0.3">
      <c r="B20" s="30"/>
      <c r="C20" s="3"/>
      <c r="D20" s="3"/>
      <c r="E20" s="3"/>
      <c r="F20" s="3"/>
      <c r="G20" s="16" t="s">
        <v>31</v>
      </c>
      <c r="H20" s="3"/>
      <c r="I20" s="8"/>
      <c r="J20" s="31"/>
      <c r="Q20" s="68"/>
      <c r="R20" s="68"/>
      <c r="S20" s="68"/>
      <c r="T20" s="68"/>
      <c r="U20" s="69"/>
      <c r="V20" s="68"/>
      <c r="W20" s="68"/>
      <c r="X20" s="68"/>
    </row>
    <row r="21" spans="2:24" ht="14.1" x14ac:dyDescent="0.3">
      <c r="B21" s="30"/>
      <c r="C21" s="3"/>
      <c r="D21" s="3"/>
      <c r="E21" s="3"/>
      <c r="F21" s="3"/>
      <c r="G21" s="14"/>
      <c r="H21" s="3"/>
      <c r="I21" s="51" t="s">
        <v>68</v>
      </c>
      <c r="J21" s="31"/>
      <c r="Q21" s="68"/>
      <c r="R21" s="68"/>
      <c r="S21" s="68"/>
      <c r="T21" s="68"/>
      <c r="U21" s="69"/>
      <c r="V21" s="68"/>
      <c r="W21" s="68"/>
      <c r="X21" s="68"/>
    </row>
    <row r="22" spans="2:24" ht="14.1" x14ac:dyDescent="0.3">
      <c r="B22" s="30"/>
      <c r="C22" s="3"/>
      <c r="D22" s="3"/>
      <c r="E22" s="3"/>
      <c r="F22" s="3"/>
      <c r="G22" s="16" t="s">
        <v>32</v>
      </c>
      <c r="H22" s="3"/>
      <c r="I22" s="8"/>
      <c r="J22" s="31"/>
      <c r="Q22" s="68"/>
      <c r="R22" s="68"/>
      <c r="S22" s="68"/>
      <c r="T22" s="68"/>
      <c r="U22" s="69"/>
      <c r="V22" s="68"/>
      <c r="W22" s="68"/>
      <c r="X22" s="68"/>
    </row>
    <row r="23" spans="2:24" ht="12.95" x14ac:dyDescent="0.3">
      <c r="B23" s="30"/>
      <c r="C23" s="3"/>
      <c r="D23" s="3"/>
      <c r="E23" s="3"/>
      <c r="F23" s="17"/>
      <c r="G23" s="17"/>
      <c r="H23" s="10"/>
      <c r="I23" s="3"/>
      <c r="J23" s="31"/>
      <c r="Q23" s="68"/>
      <c r="R23" s="68"/>
      <c r="S23" s="68"/>
      <c r="T23" s="68"/>
      <c r="U23" s="69"/>
      <c r="V23" s="68"/>
      <c r="W23" s="68"/>
      <c r="X23" s="68"/>
    </row>
    <row r="24" spans="2:24" ht="12.75" customHeight="1" x14ac:dyDescent="0.3">
      <c r="B24" s="30"/>
      <c r="C24" s="3"/>
      <c r="D24" s="3"/>
      <c r="E24" s="3"/>
      <c r="F24" s="3"/>
      <c r="G24" s="3"/>
      <c r="H24" s="18"/>
      <c r="I24" s="19" t="s">
        <v>63</v>
      </c>
      <c r="J24" s="31"/>
      <c r="Q24" s="68"/>
      <c r="R24" s="68"/>
      <c r="S24" s="68"/>
      <c r="T24" s="68"/>
      <c r="U24" s="69"/>
      <c r="V24" s="68"/>
      <c r="W24" s="68"/>
      <c r="X24" s="68"/>
    </row>
    <row r="25" spans="2:24" ht="27.95" x14ac:dyDescent="0.3">
      <c r="B25" s="30"/>
      <c r="C25" s="3"/>
      <c r="D25" s="3"/>
      <c r="E25" s="3"/>
      <c r="F25" s="3"/>
      <c r="G25" s="3"/>
      <c r="H25" s="18"/>
      <c r="I25" s="20" t="s">
        <v>44</v>
      </c>
      <c r="J25" s="31"/>
      <c r="Q25" s="68"/>
      <c r="R25" s="68"/>
      <c r="S25" s="68"/>
      <c r="T25" s="68"/>
      <c r="U25" s="69"/>
      <c r="V25" s="68"/>
      <c r="W25" s="68"/>
      <c r="X25" s="68"/>
    </row>
    <row r="26" spans="2:24" ht="14.1" x14ac:dyDescent="0.3">
      <c r="B26" s="30"/>
      <c r="C26" s="3"/>
      <c r="D26" s="3"/>
      <c r="E26" s="3"/>
      <c r="F26" s="3"/>
      <c r="G26" s="3"/>
      <c r="H26" s="18"/>
      <c r="I26" s="15"/>
      <c r="J26" s="31"/>
      <c r="Q26" s="68"/>
      <c r="R26" s="68"/>
      <c r="S26" s="68"/>
      <c r="T26" s="68"/>
      <c r="U26" s="69"/>
      <c r="V26" s="68"/>
      <c r="W26" s="68"/>
      <c r="X26" s="68"/>
    </row>
    <row r="27" spans="2:24" ht="15" customHeight="1" x14ac:dyDescent="0.3">
      <c r="B27" s="30"/>
      <c r="C27" s="3"/>
      <c r="D27" s="3"/>
      <c r="E27" s="3"/>
      <c r="F27" s="21"/>
      <c r="G27" s="21"/>
      <c r="H27" s="22" t="s">
        <v>1</v>
      </c>
      <c r="I27" s="15" t="s">
        <v>45</v>
      </c>
      <c r="J27" s="31"/>
      <c r="Q27" s="68"/>
      <c r="R27" s="68"/>
      <c r="S27" s="68"/>
      <c r="T27" s="68"/>
      <c r="U27" s="69"/>
      <c r="V27" s="68"/>
      <c r="W27" s="68"/>
      <c r="X27" s="68"/>
    </row>
    <row r="28" spans="2:24" ht="15" customHeight="1" x14ac:dyDescent="0.2">
      <c r="B28" s="30"/>
      <c r="C28" s="3"/>
      <c r="D28" s="3"/>
      <c r="E28" s="3"/>
      <c r="F28" s="21"/>
      <c r="G28" s="21"/>
      <c r="H28" s="22" t="s">
        <v>2</v>
      </c>
      <c r="I28" s="23" t="s">
        <v>46</v>
      </c>
      <c r="J28" s="31"/>
      <c r="Q28" s="68"/>
      <c r="R28" s="68"/>
      <c r="S28" s="68"/>
      <c r="T28" s="68"/>
      <c r="U28" s="69"/>
      <c r="V28" s="68"/>
      <c r="W28" s="68"/>
      <c r="X28" s="68"/>
    </row>
    <row r="29" spans="2:24" ht="15" customHeight="1" x14ac:dyDescent="0.2">
      <c r="B29" s="30"/>
      <c r="C29" s="3"/>
      <c r="D29" s="3"/>
      <c r="E29" s="3"/>
      <c r="F29" s="21"/>
      <c r="G29" s="21"/>
      <c r="H29" s="22" t="s">
        <v>3</v>
      </c>
      <c r="I29" s="15" t="s">
        <v>122</v>
      </c>
      <c r="J29" s="31"/>
      <c r="Q29" s="68"/>
      <c r="R29" s="68"/>
      <c r="S29" s="68"/>
      <c r="T29" s="68"/>
      <c r="U29" s="69"/>
      <c r="V29" s="68"/>
      <c r="W29" s="68"/>
      <c r="X29" s="68"/>
    </row>
    <row r="30" spans="2:24" ht="15" customHeight="1" x14ac:dyDescent="0.2">
      <c r="B30" s="30"/>
      <c r="C30" s="3"/>
      <c r="D30" s="3"/>
      <c r="E30" s="3"/>
      <c r="F30" s="3"/>
      <c r="G30" s="3"/>
      <c r="H30" s="22" t="s">
        <v>22</v>
      </c>
      <c r="I30" s="61" t="s">
        <v>148</v>
      </c>
      <c r="J30" s="31"/>
      <c r="Q30" s="68"/>
      <c r="R30" s="68"/>
      <c r="S30" s="68"/>
      <c r="T30" s="68"/>
      <c r="U30" s="69"/>
      <c r="V30" s="68"/>
      <c r="W30" s="68"/>
      <c r="X30" s="68"/>
    </row>
    <row r="31" spans="2:24" ht="12.75" customHeight="1" x14ac:dyDescent="0.2">
      <c r="B31" s="30"/>
      <c r="C31" s="3"/>
      <c r="D31" s="3"/>
      <c r="E31" s="3"/>
      <c r="F31" s="3"/>
      <c r="G31" s="3"/>
      <c r="H31" s="24"/>
      <c r="I31" s="3"/>
      <c r="J31" s="31"/>
      <c r="Q31" s="68"/>
      <c r="R31" s="68"/>
      <c r="S31" s="68"/>
      <c r="T31" s="68"/>
      <c r="U31" s="69"/>
      <c r="V31" s="68"/>
      <c r="W31" s="68"/>
      <c r="X31" s="68"/>
    </row>
    <row r="32" spans="2:24" ht="13.5" thickBot="1" x14ac:dyDescent="0.25">
      <c r="B32" s="30"/>
      <c r="C32" s="10"/>
      <c r="D32" s="10"/>
      <c r="E32" s="10"/>
      <c r="F32" s="10"/>
      <c r="G32" s="10"/>
      <c r="H32" s="10"/>
      <c r="I32" s="25"/>
      <c r="J32" s="31"/>
      <c r="Q32" s="68"/>
      <c r="R32" s="68"/>
      <c r="S32" s="68"/>
      <c r="T32" s="68"/>
      <c r="U32" s="69"/>
      <c r="V32" s="68"/>
      <c r="W32" s="68"/>
      <c r="X32" s="68"/>
    </row>
    <row r="33" spans="2:24" ht="13.5" customHeight="1" x14ac:dyDescent="0.2">
      <c r="B33" s="30"/>
      <c r="C33" s="10"/>
      <c r="D33" s="10"/>
      <c r="E33" s="10"/>
      <c r="F33" s="10"/>
      <c r="G33" s="10"/>
      <c r="H33" s="10"/>
      <c r="I33" s="117" t="s">
        <v>37</v>
      </c>
      <c r="J33" s="31"/>
      <c r="Q33" s="68"/>
      <c r="R33" s="68"/>
      <c r="S33" s="68"/>
      <c r="T33" s="68"/>
      <c r="U33" s="69"/>
      <c r="V33" s="68"/>
      <c r="W33" s="68"/>
      <c r="X33" s="68"/>
    </row>
    <row r="34" spans="2:24" ht="13.5" customHeight="1" x14ac:dyDescent="0.2">
      <c r="B34" s="30"/>
      <c r="C34" s="10"/>
      <c r="D34" s="10"/>
      <c r="E34" s="10"/>
      <c r="F34" s="10"/>
      <c r="G34" s="10"/>
      <c r="H34" s="24"/>
      <c r="I34" s="118"/>
      <c r="J34" s="31"/>
      <c r="Q34" s="68"/>
      <c r="R34" s="68"/>
      <c r="S34" s="68"/>
      <c r="T34" s="68"/>
      <c r="U34" s="69"/>
      <c r="V34" s="68"/>
      <c r="W34" s="68"/>
      <c r="X34" s="68"/>
    </row>
    <row r="35" spans="2:24" ht="15.75" customHeight="1" thickBot="1" x14ac:dyDescent="0.3">
      <c r="B35" s="30"/>
      <c r="C35" s="10"/>
      <c r="D35" s="11"/>
      <c r="E35" s="10"/>
      <c r="F35" s="10"/>
      <c r="G35" s="10"/>
      <c r="H35" s="24"/>
      <c r="I35" s="119"/>
      <c r="J35" s="70" t="s">
        <v>67</v>
      </c>
      <c r="Q35" s="68"/>
      <c r="R35" s="68"/>
      <c r="S35" s="68"/>
      <c r="T35" s="68"/>
      <c r="U35" s="69"/>
      <c r="V35" s="68"/>
      <c r="W35" s="68"/>
      <c r="X35" s="68"/>
    </row>
    <row r="36" spans="2:24" ht="15" customHeight="1" thickBot="1" x14ac:dyDescent="0.25">
      <c r="B36" s="30"/>
      <c r="C36" s="10"/>
      <c r="D36" s="10"/>
      <c r="E36" s="10"/>
      <c r="F36" s="10"/>
      <c r="G36" s="10"/>
      <c r="H36" s="10"/>
      <c r="I36" s="6"/>
      <c r="J36" s="31"/>
    </row>
    <row r="37" spans="2:24" ht="15" customHeight="1" thickBot="1" x14ac:dyDescent="0.25">
      <c r="B37" s="30"/>
      <c r="C37" s="10"/>
      <c r="D37" s="10"/>
      <c r="E37" s="10"/>
      <c r="F37" s="10"/>
      <c r="G37" s="10"/>
      <c r="H37" s="10"/>
      <c r="I37" s="90" t="s">
        <v>36</v>
      </c>
      <c r="J37" s="31"/>
    </row>
    <row r="38" spans="2:24" ht="13.5" customHeight="1" x14ac:dyDescent="0.2">
      <c r="B38" s="35"/>
      <c r="C38" s="36"/>
      <c r="D38" s="36"/>
      <c r="E38" s="36"/>
      <c r="F38" s="36"/>
      <c r="G38" s="36"/>
      <c r="H38" s="36"/>
      <c r="I38" s="37"/>
      <c r="J38" s="38"/>
    </row>
    <row r="40" spans="2:24" ht="12.75" customHeight="1" x14ac:dyDescent="0.2"/>
    <row r="41" spans="2:24" ht="13.5" customHeight="1" x14ac:dyDescent="0.2"/>
  </sheetData>
  <sheetProtection algorithmName="SHA-512" hashValue="FyOUacO98mpdmjSPowrrc/JpsLZ+cAvmw6aiUUrTcDzYkPhkMUvMEl2K8Fko5mOcZs9iODRWRY4nlw4JHOrauw==" saltValue="HBSSx5F2qkYKvVV1LYlAig==" spinCount="100000" sheet="1" selectLockedCells="1"/>
  <mergeCells count="1">
    <mergeCell ref="I33:I35"/>
  </mergeCells>
  <conditionalFormatting sqref="I19">
    <cfRule type="expression" dxfId="551" priority="3">
      <formula>$I20&lt;&gt;""</formula>
    </cfRule>
  </conditionalFormatting>
  <conditionalFormatting sqref="I21">
    <cfRule type="expression" dxfId="550" priority="2">
      <formula>$I22&lt;&gt;""</formula>
    </cfRule>
  </conditionalFormatting>
  <hyperlinks>
    <hyperlink ref="I33" location="'Asset GN'!A1" display="'Asset GN'!A1"/>
    <hyperlink ref="I33:I35" location="Social!C3" display="Begin QBL Tool"/>
    <hyperlink ref="I37" location="Results!A1" display="Go to Results"/>
  </hyperlinks>
  <pageMargins left="0.25" right="0.25" top="0.75" bottom="0.75" header="0.3" footer="0.3"/>
  <pageSetup paperSize="9" scale="81" fitToHeight="0" orientation="portrait" r:id="rId1"/>
  <colBreaks count="1" manualBreakCount="1">
    <brk id="11" max="36" man="1"/>
  </colBreaks>
  <ignoredErrors>
    <ignoredError sqref="H27:H3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51" id="{1F202E2D-E501-493B-BB27-576B245E69C2}">
            <xm:f>$I$20='List options'!$B$2</xm:f>
            <x14:dxf>
              <font>
                <color theme="0"/>
              </font>
              <border>
                <left/>
                <right/>
                <top/>
                <bottom/>
                <vertical/>
                <horizontal/>
              </border>
            </x14:dxf>
          </x14:cfRule>
          <xm:sqref>I22</xm:sqref>
        </x14:conditionalFormatting>
        <x14:conditionalFormatting xmlns:xm="http://schemas.microsoft.com/office/excel/2006/main">
          <x14:cfRule type="expression" priority="52" id="{267C5169-61A1-4666-AE88-8864B57580AA}">
            <xm:f>$I$20='List options'!$B$2</xm:f>
            <x14:dxf>
              <font>
                <color theme="0"/>
              </font>
            </x14:dxf>
          </x14:cfRule>
          <xm:sqref>G22</xm:sqref>
        </x14:conditionalFormatting>
        <x14:conditionalFormatting xmlns:xm="http://schemas.microsoft.com/office/excel/2006/main">
          <x14:cfRule type="expression" priority="1" id="{A6F8CD4A-8059-4F2A-A479-6448C1C2E4D4}">
            <xm:f>$I$20='List options'!$B$2</xm:f>
            <x14:dxf>
              <font>
                <color theme="0"/>
              </font>
            </x14:dxf>
          </x14:cfRule>
          <xm:sqref>I21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 options'!$B$2:$B$3</xm:f>
          </x14:formula1>
          <xm:sqref>I20</xm:sqref>
        </x14:dataValidation>
        <x14:dataValidation type="list" allowBlank="1" showInputMessage="1" showErrorMessage="1">
          <x14:formula1>
            <xm:f>'List options'!$B$5:$B$12</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O74"/>
  <sheetViews>
    <sheetView showGridLines="0" zoomScale="70" zoomScaleNormal="70" workbookViewId="0">
      <pane ySplit="2" topLeftCell="A63" activePane="bottomLeft" state="frozen"/>
      <selection pane="bottomLeft" activeCell="G70" sqref="G70:H71"/>
    </sheetView>
  </sheetViews>
  <sheetFormatPr defaultColWidth="9.140625" defaultRowHeight="12.75" x14ac:dyDescent="0.2"/>
  <cols>
    <col min="1" max="1" width="2.7109375" style="9" customWidth="1"/>
    <col min="2" max="2" width="5.7109375" style="9" customWidth="1"/>
    <col min="3" max="3" width="1.7109375" style="9" customWidth="1"/>
    <col min="4" max="4" width="9.140625" style="9"/>
    <col min="5" max="5" width="80.7109375" style="9" customWidth="1"/>
    <col min="6" max="6" width="2.7109375" style="68" customWidth="1"/>
    <col min="7" max="11" width="9.140625" style="9" customWidth="1"/>
    <col min="12" max="12" width="2.7109375" style="102" customWidth="1"/>
    <col min="13" max="14" width="30.7109375" style="9" customWidth="1"/>
    <col min="15" max="15" width="2.7109375" style="105" customWidth="1"/>
    <col min="16" max="16384" width="9.140625" style="9"/>
  </cols>
  <sheetData>
    <row r="2" spans="2:15" ht="143.1" x14ac:dyDescent="0.25">
      <c r="B2" s="26"/>
      <c r="C2" s="27"/>
      <c r="D2" s="27"/>
      <c r="E2" s="76"/>
      <c r="F2" s="39"/>
      <c r="G2" s="44" t="s">
        <v>19</v>
      </c>
      <c r="H2" s="43" t="s">
        <v>18</v>
      </c>
      <c r="I2" s="42" t="s">
        <v>16</v>
      </c>
      <c r="J2" s="41" t="s">
        <v>17</v>
      </c>
      <c r="K2" s="40" t="s">
        <v>15</v>
      </c>
      <c r="L2" s="98"/>
      <c r="M2" s="78" t="str">
        <f>CHAR(10)&amp;"Project ID:"&amp;CHAR(10)&amp;"Project name:"&amp;CHAR(10)&amp;"QBL assessment performed by:"</f>
        <v xml:space="preserve">
Project ID:
Project name:
QBL assessment performed by:</v>
      </c>
      <c r="N2" s="77" t="str">
        <f>CHAR(10)&amp;Cover!$I$14&amp;CHAR(10)&amp;Cover!$I$16&amp;CHAR(10)&amp;Cover!$I$18</f>
        <v xml:space="preserve">
</v>
      </c>
      <c r="O2" s="103"/>
    </row>
    <row r="3" spans="2:15" ht="12.6" x14ac:dyDescent="0.25">
      <c r="B3" s="30"/>
      <c r="C3" s="88"/>
      <c r="D3" s="3"/>
      <c r="E3" s="3"/>
      <c r="F3" s="45"/>
      <c r="G3" s="46"/>
      <c r="H3" s="46"/>
      <c r="I3" s="46"/>
      <c r="J3" s="46"/>
      <c r="K3" s="46"/>
      <c r="L3" s="99"/>
      <c r="M3" s="3"/>
      <c r="N3" s="3"/>
      <c r="O3" s="104"/>
    </row>
    <row r="4" spans="2:15" ht="20.100000000000001" x14ac:dyDescent="0.4">
      <c r="B4" s="30"/>
      <c r="C4" s="3"/>
      <c r="D4" s="47" t="s">
        <v>43</v>
      </c>
      <c r="E4" s="3"/>
      <c r="F4" s="45"/>
      <c r="G4" s="46"/>
      <c r="H4" s="46"/>
      <c r="I4" s="46"/>
      <c r="J4" s="46"/>
      <c r="K4" s="46"/>
      <c r="L4" s="99"/>
      <c r="M4" s="3"/>
      <c r="N4" s="3"/>
      <c r="O4" s="104"/>
    </row>
    <row r="5" spans="2:15" ht="15.6" x14ac:dyDescent="0.35">
      <c r="B5" s="30"/>
      <c r="C5" s="3"/>
      <c r="D5" s="3"/>
      <c r="E5" s="48" t="s">
        <v>40</v>
      </c>
      <c r="F5" s="45"/>
      <c r="G5" s="46"/>
      <c r="H5" s="46"/>
      <c r="I5" s="46"/>
      <c r="J5" s="46"/>
      <c r="K5" s="46"/>
      <c r="L5" s="99"/>
      <c r="M5" s="3"/>
      <c r="N5" s="3"/>
      <c r="O5" s="104"/>
    </row>
    <row r="6" spans="2:15" ht="12.6" x14ac:dyDescent="0.25">
      <c r="B6" s="30"/>
      <c r="C6" s="3"/>
      <c r="D6" s="3"/>
      <c r="E6" s="3"/>
      <c r="F6" s="45"/>
      <c r="G6" s="46"/>
      <c r="H6" s="46"/>
      <c r="I6" s="46"/>
      <c r="J6" s="46"/>
      <c r="K6" s="46"/>
      <c r="L6" s="99"/>
      <c r="M6" s="3"/>
      <c r="N6" s="3"/>
      <c r="O6" s="104"/>
    </row>
    <row r="7" spans="2:15" ht="14.1" x14ac:dyDescent="0.3">
      <c r="B7" s="30"/>
      <c r="C7" s="3"/>
      <c r="D7" s="3"/>
      <c r="E7" s="15" t="s">
        <v>42</v>
      </c>
      <c r="F7" s="45"/>
      <c r="G7" s="46"/>
      <c r="H7" s="46"/>
      <c r="I7" s="46"/>
      <c r="J7" s="46"/>
      <c r="K7" s="46"/>
      <c r="L7" s="99"/>
      <c r="M7" s="3"/>
      <c r="N7" s="3"/>
      <c r="O7" s="104"/>
    </row>
    <row r="8" spans="2:15" ht="12.6" x14ac:dyDescent="0.25">
      <c r="B8" s="30"/>
      <c r="C8" s="3"/>
      <c r="D8" s="3"/>
      <c r="E8" s="3"/>
      <c r="F8" s="45"/>
      <c r="G8" s="46"/>
      <c r="H8" s="46"/>
      <c r="I8" s="46"/>
      <c r="J8" s="46"/>
      <c r="K8" s="46"/>
      <c r="L8" s="99"/>
      <c r="M8" s="3"/>
      <c r="N8" s="3"/>
      <c r="O8" s="104"/>
    </row>
    <row r="9" spans="2:15" ht="15.6" x14ac:dyDescent="0.35">
      <c r="B9" s="30"/>
      <c r="C9" s="3"/>
      <c r="D9" s="11" t="s">
        <v>1</v>
      </c>
      <c r="E9" s="49" t="s">
        <v>78</v>
      </c>
      <c r="F9" s="45"/>
      <c r="G9" s="3"/>
      <c r="H9" s="3"/>
      <c r="I9" s="3"/>
      <c r="J9" s="3"/>
      <c r="K9" s="3"/>
      <c r="L9" s="99">
        <f>PRODUCT(L13:L19)</f>
        <v>0</v>
      </c>
      <c r="M9" s="3"/>
      <c r="N9" s="3"/>
      <c r="O9" s="104">
        <f>SUM(O13:O19)</f>
        <v>0</v>
      </c>
    </row>
    <row r="10" spans="2:15" ht="12.6" x14ac:dyDescent="0.25">
      <c r="B10" s="30"/>
      <c r="C10" s="3"/>
      <c r="D10" s="3"/>
      <c r="E10" s="3"/>
      <c r="F10" s="45"/>
      <c r="G10" s="3"/>
      <c r="H10" s="3"/>
      <c r="I10" s="3"/>
      <c r="J10" s="3"/>
      <c r="K10" s="3"/>
      <c r="L10" s="99"/>
      <c r="M10" s="3"/>
      <c r="N10" s="3"/>
      <c r="O10" s="104"/>
    </row>
    <row r="11" spans="2:15" ht="14.1" x14ac:dyDescent="0.25">
      <c r="B11" s="30"/>
      <c r="C11" s="3"/>
      <c r="D11" s="3"/>
      <c r="E11" s="50" t="s">
        <v>128</v>
      </c>
      <c r="F11" s="45"/>
      <c r="G11" s="3"/>
      <c r="H11" s="3"/>
      <c r="I11" s="3"/>
      <c r="J11" s="3"/>
      <c r="K11" s="3"/>
      <c r="L11" s="99"/>
      <c r="M11" s="3"/>
      <c r="N11" s="3"/>
      <c r="O11" s="104"/>
    </row>
    <row r="12" spans="2:15" ht="12.95" x14ac:dyDescent="0.3">
      <c r="B12" s="30"/>
      <c r="C12" s="3"/>
      <c r="D12" s="3"/>
      <c r="E12" s="3"/>
      <c r="F12" s="45"/>
      <c r="G12" s="3"/>
      <c r="H12" s="3"/>
      <c r="I12" s="3"/>
      <c r="J12" s="3"/>
      <c r="K12" s="3"/>
      <c r="L12" s="99"/>
      <c r="M12" s="51" t="str">
        <f>IF(L13=1,"Please provide rationale",IF(L13=5,"Please provide rationale","Comments (optional)"))</f>
        <v>Comments (optional)</v>
      </c>
      <c r="N12" s="51"/>
      <c r="O12" s="104"/>
    </row>
    <row r="13" spans="2:15" ht="40.5" customHeight="1" x14ac:dyDescent="0.25">
      <c r="B13" s="30"/>
      <c r="C13" s="3"/>
      <c r="D13" s="3"/>
      <c r="E13" s="82" t="s">
        <v>79</v>
      </c>
      <c r="F13" s="45"/>
      <c r="G13" s="3"/>
      <c r="H13" s="3"/>
      <c r="I13" s="3"/>
      <c r="J13" s="3"/>
      <c r="K13" s="3"/>
      <c r="L13" s="100">
        <v>0</v>
      </c>
      <c r="M13" s="120"/>
      <c r="N13" s="121"/>
      <c r="O13" s="104" t="b">
        <f>IF(M12="Please provide rationale",IF(M13="",1,0))</f>
        <v>0</v>
      </c>
    </row>
    <row r="14" spans="2:15" ht="12.95" x14ac:dyDescent="0.3">
      <c r="B14" s="30"/>
      <c r="C14" s="3"/>
      <c r="D14" s="3"/>
      <c r="E14" s="3"/>
      <c r="F14" s="45"/>
      <c r="G14" s="3"/>
      <c r="H14" s="3"/>
      <c r="I14" s="3"/>
      <c r="J14" s="3"/>
      <c r="K14" s="3"/>
      <c r="L14" s="99"/>
      <c r="M14" s="51" t="str">
        <f>IF(L15=1,"Please provide rationale",IF(L15=5,"Please provide rationale","Comments (optional)"))</f>
        <v>Comments (optional)</v>
      </c>
      <c r="N14" s="51"/>
      <c r="O14" s="104"/>
    </row>
    <row r="15" spans="2:15" ht="40.5" customHeight="1" x14ac:dyDescent="0.25">
      <c r="B15" s="30"/>
      <c r="C15" s="3"/>
      <c r="D15" s="3"/>
      <c r="E15" s="82" t="s">
        <v>123</v>
      </c>
      <c r="F15" s="45"/>
      <c r="G15" s="3"/>
      <c r="H15" s="3"/>
      <c r="I15" s="3"/>
      <c r="J15" s="3"/>
      <c r="K15" s="3"/>
      <c r="L15" s="100">
        <v>0</v>
      </c>
      <c r="M15" s="120"/>
      <c r="N15" s="121"/>
      <c r="O15" s="104" t="b">
        <f>IF(M14="Please provide rationale",IF(M15="",1,0))</f>
        <v>0</v>
      </c>
    </row>
    <row r="16" spans="2:15" ht="12.95" x14ac:dyDescent="0.3">
      <c r="B16" s="30"/>
      <c r="C16" s="3"/>
      <c r="D16" s="3"/>
      <c r="E16" s="3"/>
      <c r="F16" s="45"/>
      <c r="G16" s="3"/>
      <c r="H16" s="3"/>
      <c r="I16" s="3"/>
      <c r="J16" s="3"/>
      <c r="K16" s="3"/>
      <c r="L16" s="99"/>
      <c r="M16" s="51" t="str">
        <f>IF(L17=1,"Please provide rationale",IF(L17=5,"Please provide rationale","Comments (optional)"))</f>
        <v>Comments (optional)</v>
      </c>
      <c r="N16" s="51"/>
      <c r="O16" s="104"/>
    </row>
    <row r="17" spans="2:15" ht="40.5" customHeight="1" x14ac:dyDescent="0.25">
      <c r="B17" s="30"/>
      <c r="C17" s="3"/>
      <c r="D17" s="3"/>
      <c r="E17" s="115" t="s">
        <v>80</v>
      </c>
      <c r="F17" s="45"/>
      <c r="G17" s="3"/>
      <c r="H17" s="3"/>
      <c r="I17" s="3"/>
      <c r="J17" s="3"/>
      <c r="K17" s="3"/>
      <c r="L17" s="100">
        <v>0</v>
      </c>
      <c r="M17" s="120"/>
      <c r="N17" s="121"/>
      <c r="O17" s="104" t="b">
        <f>IF(M16="Please provide rationale",IF(M17="",1,0))</f>
        <v>0</v>
      </c>
    </row>
    <row r="18" spans="2:15" ht="12.95" x14ac:dyDescent="0.3">
      <c r="B18" s="30"/>
      <c r="C18" s="3"/>
      <c r="D18" s="3"/>
      <c r="E18" s="3"/>
      <c r="F18" s="45"/>
      <c r="G18" s="3"/>
      <c r="H18" s="3"/>
      <c r="I18" s="3"/>
      <c r="J18" s="3"/>
      <c r="K18" s="3"/>
      <c r="L18" s="99"/>
      <c r="M18" s="51" t="str">
        <f>IF(L19=1,"Please provide rationale",IF(L19=5,"Please provide rationale","Comments (optional)"))</f>
        <v>Comments (optional)</v>
      </c>
      <c r="N18" s="51"/>
      <c r="O18" s="104"/>
    </row>
    <row r="19" spans="2:15" ht="40.5" customHeight="1" x14ac:dyDescent="0.2">
      <c r="B19" s="30"/>
      <c r="C19" s="3"/>
      <c r="D19" s="3"/>
      <c r="E19" s="114" t="s">
        <v>157</v>
      </c>
      <c r="F19" s="45"/>
      <c r="G19" s="3"/>
      <c r="H19" s="3"/>
      <c r="I19" s="3"/>
      <c r="J19" s="3"/>
      <c r="K19" s="3"/>
      <c r="L19" s="100">
        <v>0</v>
      </c>
      <c r="M19" s="120"/>
      <c r="N19" s="121"/>
      <c r="O19" s="104" t="b">
        <f>IF(M18="Please provide rationale",IF(M19="",1,0))</f>
        <v>0</v>
      </c>
    </row>
    <row r="20" spans="2:15" ht="20.100000000000001" customHeight="1" x14ac:dyDescent="0.25">
      <c r="B20" s="30"/>
      <c r="C20" s="3"/>
      <c r="D20" s="3"/>
      <c r="E20" s="3"/>
      <c r="F20" s="45"/>
      <c r="G20" s="3"/>
      <c r="H20" s="3"/>
      <c r="I20" s="3"/>
      <c r="J20" s="3"/>
      <c r="K20" s="3"/>
      <c r="L20" s="99"/>
      <c r="M20" s="3"/>
      <c r="N20" s="3"/>
      <c r="O20" s="104"/>
    </row>
    <row r="21" spans="2:15" ht="15.6" x14ac:dyDescent="0.35">
      <c r="B21" s="30"/>
      <c r="C21" s="3"/>
      <c r="D21" s="52" t="s">
        <v>2</v>
      </c>
      <c r="E21" s="53" t="s">
        <v>81</v>
      </c>
      <c r="F21" s="45"/>
      <c r="G21" s="3"/>
      <c r="H21" s="3"/>
      <c r="I21" s="3"/>
      <c r="J21" s="3"/>
      <c r="K21" s="3"/>
      <c r="L21" s="99">
        <f>PRODUCT(L25:L29)</f>
        <v>0</v>
      </c>
      <c r="M21" s="3"/>
      <c r="N21" s="3"/>
      <c r="O21" s="104">
        <f>SUM(O25:O29)</f>
        <v>0</v>
      </c>
    </row>
    <row r="22" spans="2:15" ht="12.6" x14ac:dyDescent="0.25">
      <c r="B22" s="30"/>
      <c r="C22" s="3"/>
      <c r="D22" s="3"/>
      <c r="E22" s="3"/>
      <c r="F22" s="45"/>
      <c r="G22" s="3"/>
      <c r="H22" s="3"/>
      <c r="I22" s="3"/>
      <c r="J22" s="3"/>
      <c r="K22" s="3"/>
      <c r="L22" s="99"/>
      <c r="M22" s="3"/>
      <c r="N22" s="3"/>
      <c r="O22" s="104"/>
    </row>
    <row r="23" spans="2:15" ht="14.1" x14ac:dyDescent="0.25">
      <c r="B23" s="30"/>
      <c r="C23" s="3"/>
      <c r="D23" s="3"/>
      <c r="E23" s="50" t="s">
        <v>128</v>
      </c>
      <c r="F23" s="45"/>
      <c r="G23" s="3"/>
      <c r="H23" s="3"/>
      <c r="I23" s="3"/>
      <c r="J23" s="3"/>
      <c r="K23" s="3"/>
      <c r="L23" s="99"/>
      <c r="M23" s="3"/>
      <c r="N23" s="3"/>
      <c r="O23" s="104"/>
    </row>
    <row r="24" spans="2:15" ht="12.95" x14ac:dyDescent="0.3">
      <c r="B24" s="30"/>
      <c r="C24" s="3"/>
      <c r="D24" s="3"/>
      <c r="E24" s="3"/>
      <c r="F24" s="45"/>
      <c r="G24" s="3"/>
      <c r="H24" s="3"/>
      <c r="I24" s="3"/>
      <c r="J24" s="3"/>
      <c r="K24" s="3"/>
      <c r="L24" s="99"/>
      <c r="M24" s="51" t="str">
        <f>IF(L25=1,"Please provide rationale",IF(L25=5,"Please provide rationale","Comments (optional)"))</f>
        <v>Comments (optional)</v>
      </c>
      <c r="N24" s="51"/>
      <c r="O24" s="104"/>
    </row>
    <row r="25" spans="2:15" ht="40.5" customHeight="1" x14ac:dyDescent="0.25">
      <c r="B25" s="30"/>
      <c r="C25" s="3"/>
      <c r="D25" s="3"/>
      <c r="E25" s="82" t="s">
        <v>129</v>
      </c>
      <c r="F25" s="45"/>
      <c r="G25" s="3"/>
      <c r="H25" s="3"/>
      <c r="I25" s="3"/>
      <c r="J25" s="3"/>
      <c r="K25" s="3"/>
      <c r="L25" s="100">
        <v>0</v>
      </c>
      <c r="M25" s="120"/>
      <c r="N25" s="121"/>
      <c r="O25" s="104" t="b">
        <f>IF(M24="Please provide rationale",IF(M25="",1,0))</f>
        <v>0</v>
      </c>
    </row>
    <row r="26" spans="2:15" ht="12.95" x14ac:dyDescent="0.3">
      <c r="B26" s="30"/>
      <c r="C26" s="3"/>
      <c r="D26" s="3"/>
      <c r="E26" s="54"/>
      <c r="F26" s="45"/>
      <c r="G26" s="3"/>
      <c r="H26" s="3"/>
      <c r="I26" s="3"/>
      <c r="J26" s="3"/>
      <c r="K26" s="3"/>
      <c r="L26" s="99"/>
      <c r="M26" s="51" t="str">
        <f>IF(L27=1,"Please provide rationale",IF(L27=5,"Please provide rationale","Comments (optional)"))</f>
        <v>Comments (optional)</v>
      </c>
      <c r="N26" s="51"/>
      <c r="O26" s="104"/>
    </row>
    <row r="27" spans="2:15" ht="40.5" customHeight="1" x14ac:dyDescent="0.25">
      <c r="B27" s="30"/>
      <c r="C27" s="3"/>
      <c r="D27" s="3"/>
      <c r="E27" s="83" t="s">
        <v>124</v>
      </c>
      <c r="F27" s="45"/>
      <c r="G27" s="3"/>
      <c r="H27" s="3"/>
      <c r="I27" s="3"/>
      <c r="J27" s="3"/>
      <c r="K27" s="3"/>
      <c r="L27" s="100">
        <v>0</v>
      </c>
      <c r="M27" s="120"/>
      <c r="N27" s="121"/>
      <c r="O27" s="104" t="b">
        <f>IF(M26="Please provide rationale",IF(M27="",1,0))</f>
        <v>0</v>
      </c>
    </row>
    <row r="28" spans="2:15" ht="12.95" x14ac:dyDescent="0.3">
      <c r="B28" s="30"/>
      <c r="C28" s="3"/>
      <c r="D28" s="3"/>
      <c r="E28" s="54"/>
      <c r="F28" s="45"/>
      <c r="G28" s="3"/>
      <c r="H28" s="3"/>
      <c r="I28" s="3"/>
      <c r="J28" s="3"/>
      <c r="K28" s="3"/>
      <c r="L28" s="99"/>
      <c r="M28" s="51" t="str">
        <f>IF(L29=1,"Please provide rationale",IF(L29=5,"Please provide rationale","Comments (optional)"))</f>
        <v>Comments (optional)</v>
      </c>
      <c r="N28" s="51"/>
      <c r="O28" s="104"/>
    </row>
    <row r="29" spans="2:15" ht="40.5" customHeight="1" x14ac:dyDescent="0.25">
      <c r="B29" s="30"/>
      <c r="C29" s="3"/>
      <c r="D29" s="3"/>
      <c r="E29" s="82" t="s">
        <v>125</v>
      </c>
      <c r="F29" s="45"/>
      <c r="G29" s="3"/>
      <c r="H29" s="3"/>
      <c r="I29" s="3"/>
      <c r="J29" s="3"/>
      <c r="K29" s="3"/>
      <c r="L29" s="100">
        <v>0</v>
      </c>
      <c r="M29" s="120"/>
      <c r="N29" s="121"/>
      <c r="O29" s="104" t="b">
        <f>IF(M28="Please provide rationale",IF(M29="",1,0))</f>
        <v>0</v>
      </c>
    </row>
    <row r="30" spans="2:15" ht="20.100000000000001" customHeight="1" x14ac:dyDescent="0.25">
      <c r="B30" s="30"/>
      <c r="C30" s="3"/>
      <c r="D30" s="3"/>
      <c r="E30" s="3"/>
      <c r="F30" s="45"/>
      <c r="G30" s="3"/>
      <c r="H30" s="3"/>
      <c r="I30" s="3"/>
      <c r="J30" s="3"/>
      <c r="K30" s="3"/>
      <c r="L30" s="99"/>
      <c r="M30" s="3"/>
      <c r="N30" s="3"/>
      <c r="O30" s="104"/>
    </row>
    <row r="31" spans="2:15" ht="15.6" x14ac:dyDescent="0.35">
      <c r="B31" s="30"/>
      <c r="C31" s="3"/>
      <c r="D31" s="52" t="s">
        <v>3</v>
      </c>
      <c r="E31" s="53" t="s">
        <v>82</v>
      </c>
      <c r="F31" s="45"/>
      <c r="G31" s="3"/>
      <c r="H31" s="3"/>
      <c r="I31" s="3"/>
      <c r="J31" s="3"/>
      <c r="K31" s="3"/>
      <c r="L31" s="99">
        <f>PRODUCT(L35:L41)</f>
        <v>0</v>
      </c>
      <c r="M31" s="3"/>
      <c r="N31" s="3"/>
      <c r="O31" s="104">
        <f>SUM(O35:O41)</f>
        <v>0</v>
      </c>
    </row>
    <row r="32" spans="2:15" ht="12.6" x14ac:dyDescent="0.25">
      <c r="B32" s="30"/>
      <c r="C32" s="3"/>
      <c r="D32" s="3"/>
      <c r="E32" s="3"/>
      <c r="F32" s="45"/>
      <c r="G32" s="3"/>
      <c r="H32" s="3"/>
      <c r="I32" s="3"/>
      <c r="J32" s="3"/>
      <c r="K32" s="3"/>
      <c r="L32" s="99"/>
      <c r="M32" s="3"/>
      <c r="N32" s="3"/>
      <c r="O32" s="104"/>
    </row>
    <row r="33" spans="2:15" ht="14.1" x14ac:dyDescent="0.25">
      <c r="B33" s="30"/>
      <c r="C33" s="3"/>
      <c r="D33" s="3"/>
      <c r="E33" s="50" t="s">
        <v>128</v>
      </c>
      <c r="F33" s="45"/>
      <c r="G33" s="3"/>
      <c r="H33" s="3"/>
      <c r="I33" s="3"/>
      <c r="J33" s="3"/>
      <c r="K33" s="3"/>
      <c r="L33" s="99"/>
      <c r="M33" s="3"/>
      <c r="N33" s="3"/>
      <c r="O33" s="104"/>
    </row>
    <row r="34" spans="2:15" ht="12.95" x14ac:dyDescent="0.3">
      <c r="B34" s="30"/>
      <c r="C34" s="3"/>
      <c r="D34" s="3"/>
      <c r="E34" s="3"/>
      <c r="F34" s="45"/>
      <c r="G34" s="3"/>
      <c r="H34" s="3"/>
      <c r="I34" s="3"/>
      <c r="J34" s="3"/>
      <c r="K34" s="3"/>
      <c r="L34" s="99"/>
      <c r="M34" s="51" t="str">
        <f>IF(L35=1,"Please provide rationale",IF(L35=5,"Please provide rationale","Comments (optional)"))</f>
        <v>Comments (optional)</v>
      </c>
      <c r="N34" s="51"/>
      <c r="O34" s="104"/>
    </row>
    <row r="35" spans="2:15" ht="40.5" customHeight="1" x14ac:dyDescent="0.25">
      <c r="B35" s="30"/>
      <c r="C35" s="3"/>
      <c r="D35" s="3"/>
      <c r="E35" s="82" t="s">
        <v>83</v>
      </c>
      <c r="F35" s="45"/>
      <c r="G35" s="3"/>
      <c r="H35" s="3"/>
      <c r="I35" s="3"/>
      <c r="J35" s="3"/>
      <c r="K35" s="3"/>
      <c r="L35" s="100">
        <v>0</v>
      </c>
      <c r="M35" s="120"/>
      <c r="N35" s="121"/>
      <c r="O35" s="104" t="b">
        <f>IF(M34="Please provide rationale",IF(M35="",1,0))</f>
        <v>0</v>
      </c>
    </row>
    <row r="36" spans="2:15" ht="12.95" x14ac:dyDescent="0.3">
      <c r="B36" s="30"/>
      <c r="C36" s="3"/>
      <c r="D36" s="3"/>
      <c r="E36" s="54"/>
      <c r="F36" s="45"/>
      <c r="G36" s="3"/>
      <c r="H36" s="3"/>
      <c r="I36" s="3"/>
      <c r="J36" s="3"/>
      <c r="K36" s="3"/>
      <c r="L36" s="99"/>
      <c r="M36" s="51" t="str">
        <f>IF(L37=1,"Please provide rationale",IF(L37=5,"Please provide rationale","Comments (optional)"))</f>
        <v>Comments (optional)</v>
      </c>
      <c r="N36" s="51"/>
      <c r="O36" s="104"/>
    </row>
    <row r="37" spans="2:15" ht="40.5" customHeight="1" x14ac:dyDescent="0.25">
      <c r="B37" s="30"/>
      <c r="C37" s="3"/>
      <c r="D37" s="3"/>
      <c r="E37" s="82" t="s">
        <v>126</v>
      </c>
      <c r="F37" s="45"/>
      <c r="G37" s="3"/>
      <c r="H37" s="3"/>
      <c r="I37" s="3"/>
      <c r="J37" s="3"/>
      <c r="K37" s="3"/>
      <c r="L37" s="100">
        <v>0</v>
      </c>
      <c r="M37" s="120"/>
      <c r="N37" s="121"/>
      <c r="O37" s="104" t="b">
        <f>IF(M36="Please provide rationale",IF(M37="",1,0))</f>
        <v>0</v>
      </c>
    </row>
    <row r="38" spans="2:15" ht="12.95" x14ac:dyDescent="0.3">
      <c r="B38" s="30"/>
      <c r="C38" s="3"/>
      <c r="D38" s="3"/>
      <c r="E38" s="54"/>
      <c r="F38" s="45"/>
      <c r="G38" s="3"/>
      <c r="H38" s="3"/>
      <c r="I38" s="3"/>
      <c r="J38" s="3"/>
      <c r="K38" s="3"/>
      <c r="L38" s="99"/>
      <c r="M38" s="51" t="str">
        <f>IF(L39=1,"Please provide rationale",IF(L39=5,"Please provide rationale","Comments (optional)"))</f>
        <v>Comments (optional)</v>
      </c>
      <c r="N38" s="51"/>
      <c r="O38" s="104"/>
    </row>
    <row r="39" spans="2:15" ht="40.5" customHeight="1" x14ac:dyDescent="0.25">
      <c r="B39" s="30"/>
      <c r="C39" s="3"/>
      <c r="D39" s="3"/>
      <c r="E39" s="83" t="s">
        <v>127</v>
      </c>
      <c r="F39" s="45"/>
      <c r="G39" s="3"/>
      <c r="H39" s="3"/>
      <c r="I39" s="3"/>
      <c r="J39" s="3"/>
      <c r="K39" s="3"/>
      <c r="L39" s="100">
        <v>0</v>
      </c>
      <c r="M39" s="120"/>
      <c r="N39" s="121"/>
      <c r="O39" s="104" t="b">
        <f>IF(M38="Please provide rationale",IF(M39="",1,0))</f>
        <v>0</v>
      </c>
    </row>
    <row r="40" spans="2:15" ht="12.95" x14ac:dyDescent="0.3">
      <c r="B40" s="30"/>
      <c r="C40" s="3"/>
      <c r="D40" s="3"/>
      <c r="E40" s="54"/>
      <c r="F40" s="45"/>
      <c r="G40" s="3"/>
      <c r="H40" s="3"/>
      <c r="I40" s="3"/>
      <c r="J40" s="3"/>
      <c r="K40" s="3"/>
      <c r="L40" s="99"/>
      <c r="M40" s="51" t="str">
        <f>IF(L41=1,"Please provide rationale",IF(L41=5,"Please provide rationale","Comments (optional)"))</f>
        <v>Comments (optional)</v>
      </c>
      <c r="N40" s="51"/>
      <c r="O40" s="104"/>
    </row>
    <row r="41" spans="2:15" ht="40.5" customHeight="1" x14ac:dyDescent="0.25">
      <c r="B41" s="30"/>
      <c r="C41" s="3"/>
      <c r="D41" s="3"/>
      <c r="E41" s="83" t="s">
        <v>163</v>
      </c>
      <c r="F41" s="45"/>
      <c r="G41" s="3"/>
      <c r="H41" s="3"/>
      <c r="I41" s="3"/>
      <c r="J41" s="3"/>
      <c r="K41" s="3"/>
      <c r="L41" s="100">
        <v>0</v>
      </c>
      <c r="M41" s="120"/>
      <c r="N41" s="121"/>
      <c r="O41" s="104" t="b">
        <f>IF(M40="Please provide rationale",IF(M41="",1,0))</f>
        <v>0</v>
      </c>
    </row>
    <row r="42" spans="2:15" ht="21.95" customHeight="1" x14ac:dyDescent="0.25">
      <c r="B42" s="30"/>
      <c r="C42" s="3"/>
      <c r="D42" s="3"/>
      <c r="E42" s="83"/>
      <c r="F42" s="45"/>
      <c r="G42" s="3"/>
      <c r="H42" s="3"/>
      <c r="I42" s="3"/>
      <c r="J42" s="3"/>
      <c r="K42" s="3"/>
      <c r="L42" s="100"/>
      <c r="M42" s="116"/>
      <c r="N42" s="116"/>
      <c r="O42" s="104"/>
    </row>
    <row r="43" spans="2:15" ht="15.6" x14ac:dyDescent="0.35">
      <c r="B43" s="30"/>
      <c r="C43" s="3"/>
      <c r="D43" s="52" t="s">
        <v>22</v>
      </c>
      <c r="E43" s="53" t="s">
        <v>162</v>
      </c>
      <c r="F43" s="45"/>
      <c r="G43" s="3"/>
      <c r="H43" s="3"/>
      <c r="I43" s="3"/>
      <c r="J43" s="3"/>
      <c r="K43" s="3"/>
      <c r="L43" s="99">
        <f>PRODUCT(L47:L53)</f>
        <v>0</v>
      </c>
      <c r="M43" s="3"/>
      <c r="N43" s="3"/>
      <c r="O43" s="104">
        <f>SUM(O47:O53)</f>
        <v>0</v>
      </c>
    </row>
    <row r="44" spans="2:15" ht="12.6" x14ac:dyDescent="0.25">
      <c r="B44" s="30"/>
      <c r="C44" s="3"/>
      <c r="D44" s="3"/>
      <c r="E44" s="3"/>
      <c r="F44" s="45"/>
      <c r="G44" s="3"/>
      <c r="H44" s="3"/>
      <c r="I44" s="3"/>
      <c r="J44" s="3"/>
      <c r="K44" s="3"/>
      <c r="L44" s="99"/>
      <c r="M44" s="3"/>
      <c r="N44" s="3"/>
      <c r="O44" s="104"/>
    </row>
    <row r="45" spans="2:15" ht="14.1" x14ac:dyDescent="0.25">
      <c r="B45" s="30"/>
      <c r="C45" s="3"/>
      <c r="D45" s="3"/>
      <c r="E45" s="50" t="s">
        <v>128</v>
      </c>
      <c r="F45" s="45"/>
      <c r="G45" s="3"/>
      <c r="H45" s="3"/>
      <c r="I45" s="3"/>
      <c r="J45" s="3"/>
      <c r="K45" s="3"/>
      <c r="L45" s="99"/>
      <c r="M45" s="3"/>
      <c r="N45" s="3"/>
      <c r="O45" s="104"/>
    </row>
    <row r="46" spans="2:15" ht="12.95" x14ac:dyDescent="0.3">
      <c r="B46" s="30"/>
      <c r="C46" s="3"/>
      <c r="D46" s="3"/>
      <c r="E46" s="3"/>
      <c r="F46" s="45"/>
      <c r="G46" s="3"/>
      <c r="H46" s="3"/>
      <c r="I46" s="3"/>
      <c r="J46" s="3"/>
      <c r="K46" s="3"/>
      <c r="L46" s="99"/>
      <c r="M46" s="51" t="str">
        <f>IF(L47=1,"Please provide rationale",IF(L47=5,"Please provide rationale","Comments (optional)"))</f>
        <v>Comments (optional)</v>
      </c>
      <c r="N46" s="51"/>
      <c r="O46" s="104"/>
    </row>
    <row r="47" spans="2:15" ht="40.5" customHeight="1" x14ac:dyDescent="0.25">
      <c r="B47" s="30"/>
      <c r="C47" s="3"/>
      <c r="D47" s="3"/>
      <c r="E47" s="82" t="s">
        <v>158</v>
      </c>
      <c r="F47" s="45"/>
      <c r="G47" s="3"/>
      <c r="H47" s="3"/>
      <c r="I47" s="3"/>
      <c r="J47" s="3"/>
      <c r="K47" s="3"/>
      <c r="L47" s="100">
        <v>0</v>
      </c>
      <c r="M47" s="120"/>
      <c r="N47" s="121"/>
      <c r="O47" s="104" t="b">
        <f>IF(M46="Please provide rationale",IF(M47="",1,0))</f>
        <v>0</v>
      </c>
    </row>
    <row r="48" spans="2:15" ht="12.95" x14ac:dyDescent="0.3">
      <c r="B48" s="30"/>
      <c r="C48" s="3"/>
      <c r="D48" s="3"/>
      <c r="E48" s="54"/>
      <c r="F48" s="45"/>
      <c r="G48" s="3"/>
      <c r="H48" s="3"/>
      <c r="I48" s="3"/>
      <c r="J48" s="3"/>
      <c r="K48" s="3"/>
      <c r="L48" s="99"/>
      <c r="M48" s="51" t="str">
        <f>IF(L49=1,"Please provide rationale",IF(L49=5,"Please provide rationale","Comments (optional)"))</f>
        <v>Comments (optional)</v>
      </c>
      <c r="N48" s="51"/>
      <c r="O48" s="104"/>
    </row>
    <row r="49" spans="2:15" ht="40.5" customHeight="1" x14ac:dyDescent="0.25">
      <c r="B49" s="30"/>
      <c r="C49" s="3"/>
      <c r="D49" s="3"/>
      <c r="E49" s="82" t="s">
        <v>159</v>
      </c>
      <c r="F49" s="45"/>
      <c r="G49" s="3"/>
      <c r="H49" s="3"/>
      <c r="I49" s="3"/>
      <c r="J49" s="3"/>
      <c r="K49" s="3"/>
      <c r="L49" s="100">
        <v>0</v>
      </c>
      <c r="M49" s="120"/>
      <c r="N49" s="121"/>
      <c r="O49" s="104" t="b">
        <f>IF(M48="Please provide rationale",IF(M49="",1,0))</f>
        <v>0</v>
      </c>
    </row>
    <row r="50" spans="2:15" ht="12.95" x14ac:dyDescent="0.3">
      <c r="B50" s="30"/>
      <c r="C50" s="3"/>
      <c r="D50" s="3"/>
      <c r="E50" s="54"/>
      <c r="F50" s="45"/>
      <c r="G50" s="3"/>
      <c r="H50" s="3"/>
      <c r="I50" s="3"/>
      <c r="J50" s="3"/>
      <c r="K50" s="3"/>
      <c r="L50" s="99"/>
      <c r="M50" s="51" t="str">
        <f>IF(L51=1,"Please provide rationale",IF(L51=5,"Please provide rationale","Comments (optional)"))</f>
        <v>Comments (optional)</v>
      </c>
      <c r="N50" s="51"/>
      <c r="O50" s="104"/>
    </row>
    <row r="51" spans="2:15" ht="40.5" customHeight="1" x14ac:dyDescent="0.25">
      <c r="B51" s="30"/>
      <c r="C51" s="3"/>
      <c r="D51" s="3"/>
      <c r="E51" s="83" t="s">
        <v>160</v>
      </c>
      <c r="F51" s="45"/>
      <c r="G51" s="3"/>
      <c r="H51" s="3"/>
      <c r="I51" s="3"/>
      <c r="J51" s="3"/>
      <c r="K51" s="3"/>
      <c r="L51" s="100">
        <v>0</v>
      </c>
      <c r="M51" s="120"/>
      <c r="N51" s="121"/>
      <c r="O51" s="104" t="b">
        <f>IF(M50="Please provide rationale",IF(M51="",1,0))</f>
        <v>0</v>
      </c>
    </row>
    <row r="52" spans="2:15" ht="20.100000000000001" customHeight="1" x14ac:dyDescent="0.25">
      <c r="B52" s="30"/>
      <c r="C52" s="3"/>
      <c r="D52" s="3"/>
      <c r="E52" s="3"/>
      <c r="F52" s="45"/>
      <c r="G52" s="3"/>
      <c r="H52" s="3"/>
      <c r="I52" s="3"/>
      <c r="J52" s="3"/>
      <c r="K52" s="3"/>
      <c r="L52" s="99"/>
      <c r="M52" s="3"/>
      <c r="N52" s="3"/>
      <c r="O52" s="104"/>
    </row>
    <row r="53" spans="2:15" ht="15.6" x14ac:dyDescent="0.35">
      <c r="B53" s="30"/>
      <c r="C53" s="3"/>
      <c r="D53" s="52" t="s">
        <v>161</v>
      </c>
      <c r="E53" s="53" t="s">
        <v>27</v>
      </c>
      <c r="F53" s="45"/>
      <c r="G53" s="3"/>
      <c r="H53" s="3"/>
      <c r="I53" s="3"/>
      <c r="J53" s="3"/>
      <c r="K53" s="3"/>
      <c r="L53" s="99"/>
      <c r="M53" s="3"/>
      <c r="N53" s="3"/>
      <c r="O53" s="104"/>
    </row>
    <row r="54" spans="2:15" ht="12.6" x14ac:dyDescent="0.25">
      <c r="B54" s="30"/>
      <c r="C54" s="3"/>
      <c r="D54" s="3"/>
      <c r="E54" s="3"/>
      <c r="F54" s="45"/>
      <c r="G54" s="3"/>
      <c r="H54" s="3"/>
      <c r="I54" s="3"/>
      <c r="J54" s="3"/>
      <c r="K54" s="3"/>
      <c r="L54" s="99"/>
      <c r="M54" s="3"/>
      <c r="N54" s="3"/>
      <c r="O54" s="104"/>
    </row>
    <row r="55" spans="2:15" ht="15" customHeight="1" x14ac:dyDescent="0.25">
      <c r="B55" s="30"/>
      <c r="C55" s="3"/>
      <c r="D55" s="3"/>
      <c r="E55" s="50" t="s">
        <v>53</v>
      </c>
      <c r="F55" s="45"/>
      <c r="G55" s="5"/>
      <c r="H55" s="5"/>
      <c r="I55" s="5"/>
      <c r="J55" s="5"/>
      <c r="K55" s="5"/>
      <c r="L55" s="99"/>
      <c r="M55" s="3"/>
      <c r="N55" s="3"/>
      <c r="O55" s="104"/>
    </row>
    <row r="56" spans="2:15" ht="12.75" customHeight="1" x14ac:dyDescent="0.25">
      <c r="B56" s="30"/>
      <c r="C56" s="3"/>
      <c r="D56" s="3"/>
      <c r="E56" s="55"/>
      <c r="F56" s="45"/>
      <c r="G56" s="5"/>
      <c r="H56" s="5"/>
      <c r="I56" s="5"/>
      <c r="J56" s="5"/>
      <c r="K56" s="5"/>
      <c r="L56" s="99"/>
      <c r="M56" s="3"/>
      <c r="N56" s="3"/>
      <c r="O56" s="104"/>
    </row>
    <row r="57" spans="2:15" ht="12.75" customHeight="1" x14ac:dyDescent="0.25">
      <c r="B57" s="30"/>
      <c r="C57" s="3"/>
      <c r="D57" s="3"/>
      <c r="E57" s="138" t="s">
        <v>28</v>
      </c>
      <c r="F57" s="138"/>
      <c r="G57" s="138"/>
      <c r="H57" s="138"/>
      <c r="I57" s="138"/>
      <c r="J57" s="138"/>
      <c r="K57" s="138"/>
      <c r="L57" s="99"/>
      <c r="M57" s="3"/>
      <c r="N57" s="45"/>
      <c r="O57" s="104"/>
    </row>
    <row r="58" spans="2:15" ht="12.95" x14ac:dyDescent="0.3">
      <c r="B58" s="30"/>
      <c r="C58" s="3"/>
      <c r="D58" s="3"/>
      <c r="E58" s="3"/>
      <c r="F58" s="45"/>
      <c r="G58" s="2"/>
      <c r="H58" s="2"/>
      <c r="I58" s="2"/>
      <c r="J58" s="2"/>
      <c r="K58" s="2"/>
      <c r="L58" s="99"/>
      <c r="M58" s="122" t="s">
        <v>114</v>
      </c>
      <c r="N58" s="122"/>
      <c r="O58" s="104"/>
    </row>
    <row r="59" spans="2:15" ht="13.5" thickBot="1" x14ac:dyDescent="0.25">
      <c r="B59" s="30"/>
      <c r="C59" s="3"/>
      <c r="D59" s="3"/>
      <c r="E59" s="129"/>
      <c r="F59" s="130"/>
      <c r="G59" s="130"/>
      <c r="H59" s="130"/>
      <c r="I59" s="130"/>
      <c r="J59" s="130"/>
      <c r="K59" s="131"/>
      <c r="L59" s="99"/>
      <c r="M59" s="3"/>
      <c r="N59" s="3"/>
      <c r="O59" s="104"/>
    </row>
    <row r="60" spans="2:15" ht="15.75" thickBot="1" x14ac:dyDescent="0.3">
      <c r="B60" s="30"/>
      <c r="C60" s="3"/>
      <c r="D60" s="3"/>
      <c r="E60" s="132"/>
      <c r="F60" s="133"/>
      <c r="G60" s="133"/>
      <c r="H60" s="133"/>
      <c r="I60" s="133"/>
      <c r="J60" s="133"/>
      <c r="K60" s="134"/>
      <c r="L60" s="99"/>
      <c r="M60" s="123" t="s">
        <v>110</v>
      </c>
      <c r="N60" s="124"/>
      <c r="O60" s="104"/>
    </row>
    <row r="61" spans="2:15" ht="13.5" thickBot="1" x14ac:dyDescent="0.25">
      <c r="B61" s="30"/>
      <c r="C61" s="3"/>
      <c r="D61" s="3"/>
      <c r="E61" s="132"/>
      <c r="F61" s="133"/>
      <c r="G61" s="133"/>
      <c r="H61" s="133"/>
      <c r="I61" s="133"/>
      <c r="J61" s="133"/>
      <c r="K61" s="134"/>
      <c r="L61" s="99"/>
      <c r="M61" s="3"/>
      <c r="N61" s="3"/>
      <c r="O61" s="104"/>
    </row>
    <row r="62" spans="2:15" ht="15.75" thickBot="1" x14ac:dyDescent="0.3">
      <c r="B62" s="30"/>
      <c r="C62" s="3"/>
      <c r="D62" s="3"/>
      <c r="E62" s="132"/>
      <c r="F62" s="133"/>
      <c r="G62" s="133"/>
      <c r="H62" s="133"/>
      <c r="I62" s="133"/>
      <c r="J62" s="133"/>
      <c r="K62" s="134"/>
      <c r="L62" s="99"/>
      <c r="M62" s="125" t="s">
        <v>111</v>
      </c>
      <c r="N62" s="126"/>
      <c r="O62" s="104"/>
    </row>
    <row r="63" spans="2:15" ht="13.5" thickBot="1" x14ac:dyDescent="0.25">
      <c r="B63" s="30"/>
      <c r="C63" s="3"/>
      <c r="D63" s="3"/>
      <c r="E63" s="132"/>
      <c r="F63" s="133"/>
      <c r="G63" s="133"/>
      <c r="H63" s="133"/>
      <c r="I63" s="133"/>
      <c r="J63" s="133"/>
      <c r="K63" s="134"/>
      <c r="L63" s="99"/>
      <c r="M63" s="3"/>
      <c r="N63" s="3"/>
      <c r="O63" s="104"/>
    </row>
    <row r="64" spans="2:15" ht="15.75" thickBot="1" x14ac:dyDescent="0.3">
      <c r="B64" s="30"/>
      <c r="C64" s="3"/>
      <c r="D64" s="3"/>
      <c r="E64" s="132"/>
      <c r="F64" s="133"/>
      <c r="G64" s="133"/>
      <c r="H64" s="133"/>
      <c r="I64" s="133"/>
      <c r="J64" s="133"/>
      <c r="K64" s="134"/>
      <c r="L64" s="99"/>
      <c r="M64" s="125" t="s">
        <v>113</v>
      </c>
      <c r="N64" s="126"/>
      <c r="O64" s="104"/>
    </row>
    <row r="65" spans="2:15" ht="13.5" thickBot="1" x14ac:dyDescent="0.25">
      <c r="B65" s="30"/>
      <c r="C65" s="3"/>
      <c r="D65" s="3"/>
      <c r="E65" s="132"/>
      <c r="F65" s="133"/>
      <c r="G65" s="133"/>
      <c r="H65" s="133"/>
      <c r="I65" s="133"/>
      <c r="J65" s="133"/>
      <c r="K65" s="134"/>
      <c r="L65" s="99"/>
      <c r="M65" s="3"/>
      <c r="N65" s="3"/>
      <c r="O65" s="104"/>
    </row>
    <row r="66" spans="2:15" ht="15.75" thickBot="1" x14ac:dyDescent="0.3">
      <c r="B66" s="30"/>
      <c r="C66" s="3"/>
      <c r="D66" s="3"/>
      <c r="E66" s="135"/>
      <c r="F66" s="136"/>
      <c r="G66" s="136"/>
      <c r="H66" s="136"/>
      <c r="I66" s="136"/>
      <c r="J66" s="136"/>
      <c r="K66" s="137"/>
      <c r="L66" s="99"/>
      <c r="M66" s="125" t="s">
        <v>112</v>
      </c>
      <c r="N66" s="126"/>
      <c r="O66" s="104"/>
    </row>
    <row r="67" spans="2:15" ht="12.6" x14ac:dyDescent="0.25">
      <c r="B67" s="30"/>
      <c r="C67" s="3"/>
      <c r="D67" s="3"/>
      <c r="E67" s="3"/>
      <c r="F67" s="45"/>
      <c r="G67" s="3"/>
      <c r="H67" s="3"/>
      <c r="I67" s="3"/>
      <c r="J67" s="3"/>
      <c r="K67" s="3"/>
      <c r="L67" s="99"/>
      <c r="M67" s="3"/>
      <c r="N67" s="3"/>
      <c r="O67" s="104"/>
    </row>
    <row r="68" spans="2:15" ht="12.6" x14ac:dyDescent="0.25">
      <c r="B68" s="30"/>
      <c r="C68" s="3"/>
      <c r="D68" s="3"/>
      <c r="E68" s="3"/>
      <c r="F68" s="45"/>
      <c r="G68" s="3"/>
      <c r="H68" s="3"/>
      <c r="I68" s="3"/>
      <c r="J68" s="3"/>
      <c r="K68" s="3"/>
      <c r="L68" s="99"/>
      <c r="M68" s="3"/>
      <c r="N68" s="3"/>
      <c r="O68" s="104"/>
    </row>
    <row r="69" spans="2:15" ht="12.95" thickBot="1" x14ac:dyDescent="0.3">
      <c r="B69" s="30"/>
      <c r="C69" s="3"/>
      <c r="D69" s="3"/>
      <c r="E69" s="3"/>
      <c r="F69" s="45"/>
      <c r="G69" s="3"/>
      <c r="H69" s="3"/>
      <c r="I69" s="3"/>
      <c r="J69" s="3"/>
      <c r="K69" s="3"/>
      <c r="L69" s="99"/>
      <c r="M69" s="3"/>
      <c r="N69" s="3"/>
      <c r="O69" s="104"/>
    </row>
    <row r="70" spans="2:15" ht="12.75" customHeight="1" x14ac:dyDescent="0.2">
      <c r="B70" s="30"/>
      <c r="C70" s="3"/>
      <c r="D70" s="3"/>
      <c r="E70" s="3"/>
      <c r="F70" s="45"/>
      <c r="G70" s="127" t="s">
        <v>33</v>
      </c>
      <c r="H70" s="117"/>
      <c r="I70" s="3"/>
      <c r="J70" s="127" t="s">
        <v>34</v>
      </c>
      <c r="K70" s="117"/>
      <c r="L70" s="99"/>
      <c r="M70" s="3"/>
      <c r="N70" s="3"/>
      <c r="O70" s="104"/>
    </row>
    <row r="71" spans="2:15" ht="13.5" customHeight="1" thickBot="1" x14ac:dyDescent="0.25">
      <c r="B71" s="30"/>
      <c r="C71" s="3"/>
      <c r="D71" s="3"/>
      <c r="E71" s="3"/>
      <c r="F71" s="45"/>
      <c r="G71" s="128"/>
      <c r="H71" s="119"/>
      <c r="I71" s="3"/>
      <c r="J71" s="128"/>
      <c r="K71" s="119"/>
      <c r="L71" s="99"/>
      <c r="M71" s="3"/>
      <c r="N71" s="3"/>
      <c r="O71" s="104"/>
    </row>
    <row r="72" spans="2:15" ht="12.6" x14ac:dyDescent="0.25">
      <c r="B72" s="35"/>
      <c r="C72" s="37"/>
      <c r="D72" s="37"/>
      <c r="E72" s="37"/>
      <c r="F72" s="56"/>
      <c r="G72" s="37"/>
      <c r="H72" s="37"/>
      <c r="I72" s="37"/>
      <c r="J72" s="37"/>
      <c r="K72" s="37"/>
      <c r="L72" s="101"/>
      <c r="M72" s="37"/>
      <c r="N72" s="37"/>
      <c r="O72" s="72"/>
    </row>
    <row r="73" spans="2:15" ht="12.75" customHeight="1" x14ac:dyDescent="0.25"/>
    <row r="74" spans="2:15" ht="13.5" customHeight="1" x14ac:dyDescent="0.25"/>
  </sheetData>
  <sheetProtection algorithmName="SHA-512" hashValue="I0XxYVbbxZyptOUxnLU3xAO/C5v1nYqTn0OeasNhzWpQ+7mcTB9GtPJoJRh5vWZNllSiD0EdPhv7YgAsWPjSTA==" saltValue="4Ch9lUbJi5Pfcs9JlUqj6w==" spinCount="100000" sheet="1" selectLockedCells="1"/>
  <mergeCells count="23">
    <mergeCell ref="M62:N62"/>
    <mergeCell ref="M64:N64"/>
    <mergeCell ref="G70:H71"/>
    <mergeCell ref="J70:K71"/>
    <mergeCell ref="M13:N13"/>
    <mergeCell ref="M15:N15"/>
    <mergeCell ref="M25:N25"/>
    <mergeCell ref="M27:N27"/>
    <mergeCell ref="M35:N35"/>
    <mergeCell ref="M37:N37"/>
    <mergeCell ref="M17:N17"/>
    <mergeCell ref="M29:N29"/>
    <mergeCell ref="M39:N39"/>
    <mergeCell ref="E59:K66"/>
    <mergeCell ref="E57:K57"/>
    <mergeCell ref="M66:N66"/>
    <mergeCell ref="M19:N19"/>
    <mergeCell ref="M58:N58"/>
    <mergeCell ref="M60:N60"/>
    <mergeCell ref="M47:N47"/>
    <mergeCell ref="M49:N49"/>
    <mergeCell ref="M51:N51"/>
    <mergeCell ref="M41:N41"/>
  </mergeCells>
  <conditionalFormatting sqref="M12:N12">
    <cfRule type="expression" dxfId="546" priority="116">
      <formula>$O13=1</formula>
    </cfRule>
  </conditionalFormatting>
  <conditionalFormatting sqref="M13">
    <cfRule type="expression" dxfId="545" priority="115">
      <formula>$O13=1</formula>
    </cfRule>
  </conditionalFormatting>
  <conditionalFormatting sqref="M14:N14">
    <cfRule type="expression" dxfId="544" priority="114">
      <formula>$O15=1</formula>
    </cfRule>
  </conditionalFormatting>
  <conditionalFormatting sqref="M15">
    <cfRule type="expression" dxfId="543" priority="113">
      <formula>$O15=1</formula>
    </cfRule>
  </conditionalFormatting>
  <conditionalFormatting sqref="M24:N24">
    <cfRule type="expression" dxfId="542" priority="112">
      <formula>$O25=1</formula>
    </cfRule>
  </conditionalFormatting>
  <conditionalFormatting sqref="M25">
    <cfRule type="expression" dxfId="541" priority="111">
      <formula>$O25=1</formula>
    </cfRule>
  </conditionalFormatting>
  <conditionalFormatting sqref="M26:N26">
    <cfRule type="expression" dxfId="540" priority="110">
      <formula>$O27=1</formula>
    </cfRule>
  </conditionalFormatting>
  <conditionalFormatting sqref="M27">
    <cfRule type="expression" dxfId="539" priority="109">
      <formula>$O27=1</formula>
    </cfRule>
  </conditionalFormatting>
  <conditionalFormatting sqref="M34:N34">
    <cfRule type="expression" dxfId="538" priority="108">
      <formula>$O35=1</formula>
    </cfRule>
  </conditionalFormatting>
  <conditionalFormatting sqref="M35">
    <cfRule type="expression" dxfId="537" priority="107">
      <formula>$O35=1</formula>
    </cfRule>
  </conditionalFormatting>
  <conditionalFormatting sqref="M36:N36">
    <cfRule type="expression" dxfId="536" priority="106">
      <formula>$O37=1</formula>
    </cfRule>
  </conditionalFormatting>
  <conditionalFormatting sqref="M37">
    <cfRule type="expression" dxfId="535" priority="105">
      <formula>$O37=1</formula>
    </cfRule>
  </conditionalFormatting>
  <conditionalFormatting sqref="G13:K13">
    <cfRule type="expression" dxfId="534" priority="100">
      <formula>$L13=5</formula>
    </cfRule>
    <cfRule type="expression" dxfId="533" priority="101">
      <formula>$L13=4</formula>
    </cfRule>
    <cfRule type="expression" dxfId="532" priority="102">
      <formula>$L13=3</formula>
    </cfRule>
    <cfRule type="expression" dxfId="531" priority="103">
      <formula>$L13=2</formula>
    </cfRule>
    <cfRule type="expression" dxfId="530" priority="104">
      <formula>$L13=1</formula>
    </cfRule>
  </conditionalFormatting>
  <conditionalFormatting sqref="G15:K15">
    <cfRule type="expression" dxfId="529" priority="95">
      <formula>$L15=5</formula>
    </cfRule>
    <cfRule type="expression" dxfId="528" priority="96">
      <formula>$L15=4</formula>
    </cfRule>
    <cfRule type="expression" dxfId="527" priority="97">
      <formula>$L15=3</formula>
    </cfRule>
    <cfRule type="expression" dxfId="526" priority="98">
      <formula>$L15=2</formula>
    </cfRule>
    <cfRule type="expression" dxfId="525" priority="99">
      <formula>$L15=1</formula>
    </cfRule>
  </conditionalFormatting>
  <conditionalFormatting sqref="G25:K25">
    <cfRule type="expression" dxfId="524" priority="90">
      <formula>$L25=5</formula>
    </cfRule>
    <cfRule type="expression" dxfId="523" priority="91">
      <formula>$L25=4</formula>
    </cfRule>
    <cfRule type="expression" dxfId="522" priority="92">
      <formula>$L25=3</formula>
    </cfRule>
    <cfRule type="expression" dxfId="521" priority="93">
      <formula>$L25=2</formula>
    </cfRule>
    <cfRule type="expression" dxfId="520" priority="94">
      <formula>$L25=1</formula>
    </cfRule>
  </conditionalFormatting>
  <conditionalFormatting sqref="G27:K27">
    <cfRule type="expression" dxfId="519" priority="85">
      <formula>$L27=5</formula>
    </cfRule>
    <cfRule type="expression" dxfId="518" priority="86">
      <formula>$L27=4</formula>
    </cfRule>
    <cfRule type="expression" dxfId="517" priority="87">
      <formula>$L27=3</formula>
    </cfRule>
    <cfRule type="expression" dxfId="516" priority="88">
      <formula>$L27=2</formula>
    </cfRule>
    <cfRule type="expression" dxfId="515" priority="89">
      <formula>$L27=1</formula>
    </cfRule>
  </conditionalFormatting>
  <conditionalFormatting sqref="G35:K35">
    <cfRule type="expression" dxfId="514" priority="80">
      <formula>$L35=5</formula>
    </cfRule>
    <cfRule type="expression" dxfId="513" priority="81">
      <formula>$L35=4</formula>
    </cfRule>
    <cfRule type="expression" dxfId="512" priority="82">
      <formula>$L35=3</formula>
    </cfRule>
    <cfRule type="expression" dxfId="511" priority="83">
      <formula>$L35=2</formula>
    </cfRule>
    <cfRule type="expression" dxfId="510" priority="84">
      <formula>$L35=1</formula>
    </cfRule>
  </conditionalFormatting>
  <conditionalFormatting sqref="G37:K37">
    <cfRule type="expression" dxfId="509" priority="75">
      <formula>$L37=5</formula>
    </cfRule>
    <cfRule type="expression" dxfId="508" priority="76">
      <formula>$L37=4</formula>
    </cfRule>
    <cfRule type="expression" dxfId="507" priority="77">
      <formula>$L37=3</formula>
    </cfRule>
    <cfRule type="expression" dxfId="506" priority="78">
      <formula>$L37=2</formula>
    </cfRule>
    <cfRule type="expression" dxfId="505" priority="79">
      <formula>$L37=1</formula>
    </cfRule>
  </conditionalFormatting>
  <conditionalFormatting sqref="M16:N16">
    <cfRule type="expression" dxfId="504" priority="74">
      <formula>$O17=1</formula>
    </cfRule>
  </conditionalFormatting>
  <conditionalFormatting sqref="M17">
    <cfRule type="expression" dxfId="503" priority="73">
      <formula>$O17=1</formula>
    </cfRule>
  </conditionalFormatting>
  <conditionalFormatting sqref="G17:K17">
    <cfRule type="expression" dxfId="502" priority="68">
      <formula>$L17=5</formula>
    </cfRule>
    <cfRule type="expression" dxfId="501" priority="69">
      <formula>$L17=4</formula>
    </cfRule>
    <cfRule type="expression" dxfId="500" priority="70">
      <formula>$L17=3</formula>
    </cfRule>
    <cfRule type="expression" dxfId="499" priority="71">
      <formula>$L17=2</formula>
    </cfRule>
    <cfRule type="expression" dxfId="498" priority="72">
      <formula>$L17=1</formula>
    </cfRule>
  </conditionalFormatting>
  <conditionalFormatting sqref="M28:N28">
    <cfRule type="expression" dxfId="497" priority="67">
      <formula>$O29=1</formula>
    </cfRule>
  </conditionalFormatting>
  <conditionalFormatting sqref="M29">
    <cfRule type="expression" dxfId="496" priority="66">
      <formula>$O29=1</formula>
    </cfRule>
  </conditionalFormatting>
  <conditionalFormatting sqref="G29:K29">
    <cfRule type="expression" dxfId="495" priority="61">
      <formula>$L29=5</formula>
    </cfRule>
    <cfRule type="expression" dxfId="494" priority="62">
      <formula>$L29=4</formula>
    </cfRule>
    <cfRule type="expression" dxfId="493" priority="63">
      <formula>$L29=3</formula>
    </cfRule>
    <cfRule type="expression" dxfId="492" priority="64">
      <formula>$L29=2</formula>
    </cfRule>
    <cfRule type="expression" dxfId="491" priority="65">
      <formula>$L29=1</formula>
    </cfRule>
  </conditionalFormatting>
  <conditionalFormatting sqref="M38:N38">
    <cfRule type="expression" dxfId="490" priority="60">
      <formula>$O39=1</formula>
    </cfRule>
  </conditionalFormatting>
  <conditionalFormatting sqref="M39">
    <cfRule type="expression" dxfId="489" priority="59">
      <formula>$O39=1</formula>
    </cfRule>
  </conditionalFormatting>
  <conditionalFormatting sqref="G39:K39">
    <cfRule type="expression" dxfId="488" priority="54">
      <formula>$L39=5</formula>
    </cfRule>
    <cfRule type="expression" dxfId="487" priority="55">
      <formula>$L39=4</formula>
    </cfRule>
    <cfRule type="expression" dxfId="486" priority="56">
      <formula>$L39=3</formula>
    </cfRule>
    <cfRule type="expression" dxfId="485" priority="57">
      <formula>$L39=2</formula>
    </cfRule>
    <cfRule type="expression" dxfId="484" priority="58">
      <formula>$L39=1</formula>
    </cfRule>
  </conditionalFormatting>
  <conditionalFormatting sqref="M46:N46">
    <cfRule type="expression" dxfId="483" priority="53">
      <formula>$O47=1</formula>
    </cfRule>
  </conditionalFormatting>
  <conditionalFormatting sqref="M47">
    <cfRule type="expression" dxfId="482" priority="52">
      <formula>$O47=1</formula>
    </cfRule>
  </conditionalFormatting>
  <conditionalFormatting sqref="M48:N48">
    <cfRule type="expression" dxfId="481" priority="51">
      <formula>$O49=1</formula>
    </cfRule>
  </conditionalFormatting>
  <conditionalFormatting sqref="M49">
    <cfRule type="expression" dxfId="480" priority="50">
      <formula>$O49=1</formula>
    </cfRule>
  </conditionalFormatting>
  <conditionalFormatting sqref="G47:K47">
    <cfRule type="expression" dxfId="479" priority="45">
      <formula>$L47=5</formula>
    </cfRule>
    <cfRule type="expression" dxfId="478" priority="46">
      <formula>$L47=4</formula>
    </cfRule>
    <cfRule type="expression" dxfId="477" priority="47">
      <formula>$L47=3</formula>
    </cfRule>
    <cfRule type="expression" dxfId="476" priority="48">
      <formula>$L47=2</formula>
    </cfRule>
    <cfRule type="expression" dxfId="475" priority="49">
      <formula>$L47=1</formula>
    </cfRule>
  </conditionalFormatting>
  <conditionalFormatting sqref="G49:K49">
    <cfRule type="expression" dxfId="474" priority="40">
      <formula>$L49=5</formula>
    </cfRule>
    <cfRule type="expression" dxfId="473" priority="41">
      <formula>$L49=4</formula>
    </cfRule>
    <cfRule type="expression" dxfId="472" priority="42">
      <formula>$L49=3</formula>
    </cfRule>
    <cfRule type="expression" dxfId="471" priority="43">
      <formula>$L49=2</formula>
    </cfRule>
    <cfRule type="expression" dxfId="470" priority="44">
      <formula>$L49=1</formula>
    </cfRule>
  </conditionalFormatting>
  <conditionalFormatting sqref="M50:N50">
    <cfRule type="expression" dxfId="469" priority="39">
      <formula>$O51=1</formula>
    </cfRule>
  </conditionalFormatting>
  <conditionalFormatting sqref="M51">
    <cfRule type="expression" dxfId="468" priority="38">
      <formula>$O51=1</formula>
    </cfRule>
  </conditionalFormatting>
  <conditionalFormatting sqref="G51:K51">
    <cfRule type="expression" dxfId="467" priority="33">
      <formula>$L51=5</formula>
    </cfRule>
    <cfRule type="expression" dxfId="466" priority="34">
      <formula>$L51=4</formula>
    </cfRule>
    <cfRule type="expression" dxfId="465" priority="35">
      <formula>$L51=3</formula>
    </cfRule>
    <cfRule type="expression" dxfId="464" priority="36">
      <formula>$L51=2</formula>
    </cfRule>
    <cfRule type="expression" dxfId="463" priority="37">
      <formula>$L51=1</formula>
    </cfRule>
  </conditionalFormatting>
  <conditionalFormatting sqref="M18:N18">
    <cfRule type="expression" dxfId="462" priority="32">
      <formula>$O19=1</formula>
    </cfRule>
  </conditionalFormatting>
  <conditionalFormatting sqref="M19">
    <cfRule type="expression" dxfId="461" priority="19">
      <formula>$O19=1</formula>
    </cfRule>
  </conditionalFormatting>
  <conditionalFormatting sqref="G19:K19">
    <cfRule type="expression" dxfId="460" priority="14">
      <formula>$L19=5</formula>
    </cfRule>
    <cfRule type="expression" dxfId="459" priority="15">
      <formula>$L19=4</formula>
    </cfRule>
    <cfRule type="expression" dxfId="458" priority="16">
      <formula>$L19=3</formula>
    </cfRule>
    <cfRule type="expression" dxfId="457" priority="17">
      <formula>$L19=2</formula>
    </cfRule>
    <cfRule type="expression" dxfId="456" priority="18">
      <formula>$L19=1</formula>
    </cfRule>
  </conditionalFormatting>
  <conditionalFormatting sqref="M40:N40">
    <cfRule type="expression" dxfId="455" priority="13">
      <formula>$O41=1</formula>
    </cfRule>
  </conditionalFormatting>
  <conditionalFormatting sqref="M41:M42">
    <cfRule type="expression" dxfId="454" priority="6">
      <formula>$O41=1</formula>
    </cfRule>
  </conditionalFormatting>
  <conditionalFormatting sqref="G41:K42">
    <cfRule type="expression" dxfId="453" priority="1">
      <formula>$L41=5</formula>
    </cfRule>
    <cfRule type="expression" dxfId="452" priority="2">
      <formula>$L41=4</formula>
    </cfRule>
    <cfRule type="expression" dxfId="451" priority="3">
      <formula>$L41=3</formula>
    </cfRule>
    <cfRule type="expression" dxfId="450" priority="4">
      <formula>$L41=2</formula>
    </cfRule>
    <cfRule type="expression" dxfId="449" priority="5">
      <formula>$L41=1</formula>
    </cfRule>
  </conditionalFormatting>
  <dataValidations count="1">
    <dataValidation type="whole" allowBlank="1" showInputMessage="1" showErrorMessage="1" sqref="L13 L35 L29 L25 L51 L15 L27 L37 L39 L47 L49 L17 L19 L41:L42">
      <formula1>0</formula1>
      <formula2>5</formula2>
    </dataValidation>
  </dataValidations>
  <hyperlinks>
    <hyperlink ref="G70" location="'Asset GN'!A1" display="'Asset GN'!A1"/>
    <hyperlink ref="J70" location="'Asset GN'!A1" display="'Asset GN'!A1"/>
    <hyperlink ref="G73" location="'Asset GN'!A1" display="'Asset GN'!A1"/>
    <hyperlink ref="G70:H71" location="Cover!A1" display="Back to Cover"/>
    <hyperlink ref="J70:K71" location="Economic!C3" display="Next"/>
    <hyperlink ref="E17" r:id="rId1"/>
    <hyperlink ref="M60:N60" location="Social!C3" display="Social"/>
    <hyperlink ref="M62:N62" location="Economic!C3" display="Economic"/>
    <hyperlink ref="M64:N64" location="Environment!C3" display="Environment"/>
    <hyperlink ref="M66:N66" location="Adaptation!C3" display="Adaptation"/>
    <hyperlink ref="E19" r:id="rId2"/>
  </hyperlinks>
  <pageMargins left="0.25" right="0.25" top="0.75" bottom="0.75" header="0.3" footer="0.3"/>
  <pageSetup paperSize="9" scale="46" fitToHeight="0" orientation="portrait" horizontalDpi="1200" verticalDpi="1200" r:id="rId3"/>
  <ignoredErrors>
    <ignoredError sqref="D9:D15 D30:D31 D21:D25 D2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1" r:id="rId6" name="Group Box 7">
              <controlPr defaultSize="0" autoFill="0" autoPict="0">
                <anchor moveWithCells="1">
                  <from>
                    <xdr:col>6</xdr:col>
                    <xdr:colOff>0</xdr:colOff>
                    <xdr:row>13</xdr:row>
                    <xdr:rowOff>161925</xdr:rowOff>
                  </from>
                  <to>
                    <xdr:col>11</xdr:col>
                    <xdr:colOff>0</xdr:colOff>
                    <xdr:row>15</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200025</xdr:colOff>
                    <xdr:row>14</xdr:row>
                    <xdr:rowOff>123825</xdr:rowOff>
                  </from>
                  <to>
                    <xdr:col>6</xdr:col>
                    <xdr:colOff>504825</xdr:colOff>
                    <xdr:row>14</xdr:row>
                    <xdr:rowOff>390525</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7</xdr:col>
                    <xdr:colOff>200025</xdr:colOff>
                    <xdr:row>14</xdr:row>
                    <xdr:rowOff>123825</xdr:rowOff>
                  </from>
                  <to>
                    <xdr:col>7</xdr:col>
                    <xdr:colOff>504825</xdr:colOff>
                    <xdr:row>14</xdr:row>
                    <xdr:rowOff>390525</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8</xdr:col>
                    <xdr:colOff>200025</xdr:colOff>
                    <xdr:row>14</xdr:row>
                    <xdr:rowOff>123825</xdr:rowOff>
                  </from>
                  <to>
                    <xdr:col>8</xdr:col>
                    <xdr:colOff>504825</xdr:colOff>
                    <xdr:row>14</xdr:row>
                    <xdr:rowOff>390525</xdr:rowOff>
                  </to>
                </anchor>
              </controlPr>
            </control>
          </mc:Choice>
        </mc:AlternateContent>
        <mc:AlternateContent xmlns:mc="http://schemas.openxmlformats.org/markup-compatibility/2006">
          <mc:Choice Requires="x14">
            <control shapeId="1035" r:id="rId10" name="Option Button 11">
              <controlPr defaultSize="0" autoFill="0" autoLine="0" autoPict="0">
                <anchor moveWithCells="1">
                  <from>
                    <xdr:col>9</xdr:col>
                    <xdr:colOff>200025</xdr:colOff>
                    <xdr:row>14</xdr:row>
                    <xdr:rowOff>123825</xdr:rowOff>
                  </from>
                  <to>
                    <xdr:col>9</xdr:col>
                    <xdr:colOff>504825</xdr:colOff>
                    <xdr:row>14</xdr:row>
                    <xdr:rowOff>390525</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10</xdr:col>
                    <xdr:colOff>200025</xdr:colOff>
                    <xdr:row>14</xdr:row>
                    <xdr:rowOff>123825</xdr:rowOff>
                  </from>
                  <to>
                    <xdr:col>10</xdr:col>
                    <xdr:colOff>504825</xdr:colOff>
                    <xdr:row>14</xdr:row>
                    <xdr:rowOff>390525</xdr:rowOff>
                  </to>
                </anchor>
              </controlPr>
            </control>
          </mc:Choice>
        </mc:AlternateContent>
        <mc:AlternateContent xmlns:mc="http://schemas.openxmlformats.org/markup-compatibility/2006">
          <mc:Choice Requires="x14">
            <control shapeId="1038" r:id="rId12" name="Group Box 14">
              <controlPr defaultSize="0" autoFill="0" autoPict="0">
                <anchor moveWithCells="1">
                  <from>
                    <xdr:col>6</xdr:col>
                    <xdr:colOff>0</xdr:colOff>
                    <xdr:row>11</xdr:row>
                    <xdr:rowOff>161925</xdr:rowOff>
                  </from>
                  <to>
                    <xdr:col>11</xdr:col>
                    <xdr:colOff>0</xdr:colOff>
                    <xdr:row>13</xdr:row>
                    <xdr:rowOff>0</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200025</xdr:colOff>
                    <xdr:row>12</xdr:row>
                    <xdr:rowOff>123825</xdr:rowOff>
                  </from>
                  <to>
                    <xdr:col>6</xdr:col>
                    <xdr:colOff>504825</xdr:colOff>
                    <xdr:row>12</xdr:row>
                    <xdr:rowOff>390525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200025</xdr:colOff>
                    <xdr:row>12</xdr:row>
                    <xdr:rowOff>123825</xdr:rowOff>
                  </from>
                  <to>
                    <xdr:col>7</xdr:col>
                    <xdr:colOff>504825</xdr:colOff>
                    <xdr:row>12</xdr:row>
                    <xdr:rowOff>390525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8</xdr:col>
                    <xdr:colOff>200025</xdr:colOff>
                    <xdr:row>12</xdr:row>
                    <xdr:rowOff>123825</xdr:rowOff>
                  </from>
                  <to>
                    <xdr:col>8</xdr:col>
                    <xdr:colOff>504825</xdr:colOff>
                    <xdr:row>12</xdr:row>
                    <xdr:rowOff>390525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9</xdr:col>
                    <xdr:colOff>200025</xdr:colOff>
                    <xdr:row>12</xdr:row>
                    <xdr:rowOff>123825</xdr:rowOff>
                  </from>
                  <to>
                    <xdr:col>9</xdr:col>
                    <xdr:colOff>504825</xdr:colOff>
                    <xdr:row>12</xdr:row>
                    <xdr:rowOff>390525</xdr:rowOff>
                  </to>
                </anchor>
              </controlPr>
            </control>
          </mc:Choice>
        </mc:AlternateContent>
        <mc:AlternateContent xmlns:mc="http://schemas.openxmlformats.org/markup-compatibility/2006">
          <mc:Choice Requires="x14">
            <control shapeId="1043" r:id="rId17" name="Option Button 19">
              <controlPr defaultSize="0" autoFill="0" autoLine="0" autoPict="0">
                <anchor moveWithCells="1">
                  <from>
                    <xdr:col>10</xdr:col>
                    <xdr:colOff>200025</xdr:colOff>
                    <xdr:row>12</xdr:row>
                    <xdr:rowOff>123825</xdr:rowOff>
                  </from>
                  <to>
                    <xdr:col>10</xdr:col>
                    <xdr:colOff>504825</xdr:colOff>
                    <xdr:row>12</xdr:row>
                    <xdr:rowOff>390525</xdr:rowOff>
                  </to>
                </anchor>
              </controlPr>
            </control>
          </mc:Choice>
        </mc:AlternateContent>
        <mc:AlternateContent xmlns:mc="http://schemas.openxmlformats.org/markup-compatibility/2006">
          <mc:Choice Requires="x14">
            <control shapeId="1044" r:id="rId18" name="Group Box 20">
              <controlPr defaultSize="0" autoFill="0" autoPict="0">
                <anchor moveWithCells="1">
                  <from>
                    <xdr:col>6</xdr:col>
                    <xdr:colOff>0</xdr:colOff>
                    <xdr:row>23</xdr:row>
                    <xdr:rowOff>161925</xdr:rowOff>
                  </from>
                  <to>
                    <xdr:col>11</xdr:col>
                    <xdr:colOff>0</xdr:colOff>
                    <xdr:row>25</xdr:row>
                    <xdr:rowOff>0</xdr:rowOff>
                  </to>
                </anchor>
              </controlPr>
            </control>
          </mc:Choice>
        </mc:AlternateContent>
        <mc:AlternateContent xmlns:mc="http://schemas.openxmlformats.org/markup-compatibility/2006">
          <mc:Choice Requires="x14">
            <control shapeId="1045" r:id="rId19" name="Option Button 21">
              <controlPr defaultSize="0" autoFill="0" autoLine="0" autoPict="0">
                <anchor moveWithCells="1">
                  <from>
                    <xdr:col>6</xdr:col>
                    <xdr:colOff>200025</xdr:colOff>
                    <xdr:row>24</xdr:row>
                    <xdr:rowOff>123825</xdr:rowOff>
                  </from>
                  <to>
                    <xdr:col>6</xdr:col>
                    <xdr:colOff>504825</xdr:colOff>
                    <xdr:row>24</xdr:row>
                    <xdr:rowOff>390525</xdr:rowOff>
                  </to>
                </anchor>
              </controlPr>
            </control>
          </mc:Choice>
        </mc:AlternateContent>
        <mc:AlternateContent xmlns:mc="http://schemas.openxmlformats.org/markup-compatibility/2006">
          <mc:Choice Requires="x14">
            <control shapeId="1046" r:id="rId20" name="Option Button 22">
              <controlPr defaultSize="0" autoFill="0" autoLine="0" autoPict="0">
                <anchor moveWithCells="1">
                  <from>
                    <xdr:col>7</xdr:col>
                    <xdr:colOff>200025</xdr:colOff>
                    <xdr:row>24</xdr:row>
                    <xdr:rowOff>123825</xdr:rowOff>
                  </from>
                  <to>
                    <xdr:col>7</xdr:col>
                    <xdr:colOff>504825</xdr:colOff>
                    <xdr:row>24</xdr:row>
                    <xdr:rowOff>390525</xdr:rowOff>
                  </to>
                </anchor>
              </controlPr>
            </control>
          </mc:Choice>
        </mc:AlternateContent>
        <mc:AlternateContent xmlns:mc="http://schemas.openxmlformats.org/markup-compatibility/2006">
          <mc:Choice Requires="x14">
            <control shapeId="1047" r:id="rId21" name="Option Button 23">
              <controlPr defaultSize="0" autoFill="0" autoLine="0" autoPict="0">
                <anchor moveWithCells="1">
                  <from>
                    <xdr:col>8</xdr:col>
                    <xdr:colOff>200025</xdr:colOff>
                    <xdr:row>24</xdr:row>
                    <xdr:rowOff>123825</xdr:rowOff>
                  </from>
                  <to>
                    <xdr:col>8</xdr:col>
                    <xdr:colOff>504825</xdr:colOff>
                    <xdr:row>24</xdr:row>
                    <xdr:rowOff>390525</xdr:rowOff>
                  </to>
                </anchor>
              </controlPr>
            </control>
          </mc:Choice>
        </mc:AlternateContent>
        <mc:AlternateContent xmlns:mc="http://schemas.openxmlformats.org/markup-compatibility/2006">
          <mc:Choice Requires="x14">
            <control shapeId="1048" r:id="rId22" name="Option Button 24">
              <controlPr defaultSize="0" autoFill="0" autoLine="0" autoPict="0">
                <anchor moveWithCells="1">
                  <from>
                    <xdr:col>9</xdr:col>
                    <xdr:colOff>200025</xdr:colOff>
                    <xdr:row>24</xdr:row>
                    <xdr:rowOff>123825</xdr:rowOff>
                  </from>
                  <to>
                    <xdr:col>9</xdr:col>
                    <xdr:colOff>504825</xdr:colOff>
                    <xdr:row>24</xdr:row>
                    <xdr:rowOff>390525</xdr:rowOff>
                  </to>
                </anchor>
              </controlPr>
            </control>
          </mc:Choice>
        </mc:AlternateContent>
        <mc:AlternateContent xmlns:mc="http://schemas.openxmlformats.org/markup-compatibility/2006">
          <mc:Choice Requires="x14">
            <control shapeId="1049" r:id="rId23" name="Option Button 25">
              <controlPr defaultSize="0" autoFill="0" autoLine="0" autoPict="0">
                <anchor moveWithCells="1">
                  <from>
                    <xdr:col>10</xdr:col>
                    <xdr:colOff>200025</xdr:colOff>
                    <xdr:row>24</xdr:row>
                    <xdr:rowOff>123825</xdr:rowOff>
                  </from>
                  <to>
                    <xdr:col>10</xdr:col>
                    <xdr:colOff>504825</xdr:colOff>
                    <xdr:row>24</xdr:row>
                    <xdr:rowOff>390525</xdr:rowOff>
                  </to>
                </anchor>
              </controlPr>
            </control>
          </mc:Choice>
        </mc:AlternateContent>
        <mc:AlternateContent xmlns:mc="http://schemas.openxmlformats.org/markup-compatibility/2006">
          <mc:Choice Requires="x14">
            <control shapeId="1050" r:id="rId24" name="Group Box 26">
              <controlPr defaultSize="0" autoFill="0" autoPict="0">
                <anchor moveWithCells="1">
                  <from>
                    <xdr:col>6</xdr:col>
                    <xdr:colOff>0</xdr:colOff>
                    <xdr:row>35</xdr:row>
                    <xdr:rowOff>161925</xdr:rowOff>
                  </from>
                  <to>
                    <xdr:col>11</xdr:col>
                    <xdr:colOff>0</xdr:colOff>
                    <xdr:row>37</xdr:row>
                    <xdr:rowOff>0</xdr:rowOff>
                  </to>
                </anchor>
              </controlPr>
            </control>
          </mc:Choice>
        </mc:AlternateContent>
        <mc:AlternateContent xmlns:mc="http://schemas.openxmlformats.org/markup-compatibility/2006">
          <mc:Choice Requires="x14">
            <control shapeId="1051" r:id="rId25" name="Option Button 27">
              <controlPr defaultSize="0" autoFill="0" autoLine="0" autoPict="0">
                <anchor moveWithCells="1">
                  <from>
                    <xdr:col>6</xdr:col>
                    <xdr:colOff>200025</xdr:colOff>
                    <xdr:row>36</xdr:row>
                    <xdr:rowOff>123825</xdr:rowOff>
                  </from>
                  <to>
                    <xdr:col>6</xdr:col>
                    <xdr:colOff>504825</xdr:colOff>
                    <xdr:row>36</xdr:row>
                    <xdr:rowOff>390525</xdr:rowOff>
                  </to>
                </anchor>
              </controlPr>
            </control>
          </mc:Choice>
        </mc:AlternateContent>
        <mc:AlternateContent xmlns:mc="http://schemas.openxmlformats.org/markup-compatibility/2006">
          <mc:Choice Requires="x14">
            <control shapeId="1052" r:id="rId26" name="Option Button 28">
              <controlPr defaultSize="0" autoFill="0" autoLine="0" autoPict="0">
                <anchor moveWithCells="1">
                  <from>
                    <xdr:col>7</xdr:col>
                    <xdr:colOff>200025</xdr:colOff>
                    <xdr:row>36</xdr:row>
                    <xdr:rowOff>123825</xdr:rowOff>
                  </from>
                  <to>
                    <xdr:col>7</xdr:col>
                    <xdr:colOff>504825</xdr:colOff>
                    <xdr:row>36</xdr:row>
                    <xdr:rowOff>390525</xdr:rowOff>
                  </to>
                </anchor>
              </controlPr>
            </control>
          </mc:Choice>
        </mc:AlternateContent>
        <mc:AlternateContent xmlns:mc="http://schemas.openxmlformats.org/markup-compatibility/2006">
          <mc:Choice Requires="x14">
            <control shapeId="1053" r:id="rId27" name="Option Button 29">
              <controlPr defaultSize="0" autoFill="0" autoLine="0" autoPict="0">
                <anchor moveWithCells="1">
                  <from>
                    <xdr:col>8</xdr:col>
                    <xdr:colOff>200025</xdr:colOff>
                    <xdr:row>36</xdr:row>
                    <xdr:rowOff>123825</xdr:rowOff>
                  </from>
                  <to>
                    <xdr:col>8</xdr:col>
                    <xdr:colOff>504825</xdr:colOff>
                    <xdr:row>36</xdr:row>
                    <xdr:rowOff>390525</xdr:rowOff>
                  </to>
                </anchor>
              </controlPr>
            </control>
          </mc:Choice>
        </mc:AlternateContent>
        <mc:AlternateContent xmlns:mc="http://schemas.openxmlformats.org/markup-compatibility/2006">
          <mc:Choice Requires="x14">
            <control shapeId="1054" r:id="rId28" name="Option Button 30">
              <controlPr defaultSize="0" autoFill="0" autoLine="0" autoPict="0">
                <anchor moveWithCells="1">
                  <from>
                    <xdr:col>9</xdr:col>
                    <xdr:colOff>200025</xdr:colOff>
                    <xdr:row>36</xdr:row>
                    <xdr:rowOff>123825</xdr:rowOff>
                  </from>
                  <to>
                    <xdr:col>9</xdr:col>
                    <xdr:colOff>504825</xdr:colOff>
                    <xdr:row>36</xdr:row>
                    <xdr:rowOff>390525</xdr:rowOff>
                  </to>
                </anchor>
              </controlPr>
            </control>
          </mc:Choice>
        </mc:AlternateContent>
        <mc:AlternateContent xmlns:mc="http://schemas.openxmlformats.org/markup-compatibility/2006">
          <mc:Choice Requires="x14">
            <control shapeId="1055" r:id="rId29" name="Option Button 31">
              <controlPr defaultSize="0" autoFill="0" autoLine="0" autoPict="0">
                <anchor moveWithCells="1">
                  <from>
                    <xdr:col>10</xdr:col>
                    <xdr:colOff>200025</xdr:colOff>
                    <xdr:row>36</xdr:row>
                    <xdr:rowOff>123825</xdr:rowOff>
                  </from>
                  <to>
                    <xdr:col>10</xdr:col>
                    <xdr:colOff>504825</xdr:colOff>
                    <xdr:row>36</xdr:row>
                    <xdr:rowOff>390525</xdr:rowOff>
                  </to>
                </anchor>
              </controlPr>
            </control>
          </mc:Choice>
        </mc:AlternateContent>
        <mc:AlternateContent xmlns:mc="http://schemas.openxmlformats.org/markup-compatibility/2006">
          <mc:Choice Requires="x14">
            <control shapeId="1056" r:id="rId30" name="Group Box 32">
              <controlPr defaultSize="0" autoFill="0" autoPict="0">
                <anchor moveWithCells="1">
                  <from>
                    <xdr:col>6</xdr:col>
                    <xdr:colOff>0</xdr:colOff>
                    <xdr:row>33</xdr:row>
                    <xdr:rowOff>161925</xdr:rowOff>
                  </from>
                  <to>
                    <xdr:col>11</xdr:col>
                    <xdr:colOff>0</xdr:colOff>
                    <xdr:row>35</xdr:row>
                    <xdr:rowOff>0</xdr:rowOff>
                  </to>
                </anchor>
              </controlPr>
            </control>
          </mc:Choice>
        </mc:AlternateContent>
        <mc:AlternateContent xmlns:mc="http://schemas.openxmlformats.org/markup-compatibility/2006">
          <mc:Choice Requires="x14">
            <control shapeId="1057" r:id="rId31" name="Option Button 33">
              <controlPr defaultSize="0" autoFill="0" autoLine="0" autoPict="0">
                <anchor moveWithCells="1">
                  <from>
                    <xdr:col>6</xdr:col>
                    <xdr:colOff>200025</xdr:colOff>
                    <xdr:row>34</xdr:row>
                    <xdr:rowOff>123825</xdr:rowOff>
                  </from>
                  <to>
                    <xdr:col>6</xdr:col>
                    <xdr:colOff>504825</xdr:colOff>
                    <xdr:row>34</xdr:row>
                    <xdr:rowOff>390525</xdr:rowOff>
                  </to>
                </anchor>
              </controlPr>
            </control>
          </mc:Choice>
        </mc:AlternateContent>
        <mc:AlternateContent xmlns:mc="http://schemas.openxmlformats.org/markup-compatibility/2006">
          <mc:Choice Requires="x14">
            <control shapeId="1058" r:id="rId32" name="Option Button 34">
              <controlPr defaultSize="0" autoFill="0" autoLine="0" autoPict="0">
                <anchor moveWithCells="1">
                  <from>
                    <xdr:col>7</xdr:col>
                    <xdr:colOff>200025</xdr:colOff>
                    <xdr:row>34</xdr:row>
                    <xdr:rowOff>123825</xdr:rowOff>
                  </from>
                  <to>
                    <xdr:col>7</xdr:col>
                    <xdr:colOff>504825</xdr:colOff>
                    <xdr:row>34</xdr:row>
                    <xdr:rowOff>390525</xdr:rowOff>
                  </to>
                </anchor>
              </controlPr>
            </control>
          </mc:Choice>
        </mc:AlternateContent>
        <mc:AlternateContent xmlns:mc="http://schemas.openxmlformats.org/markup-compatibility/2006">
          <mc:Choice Requires="x14">
            <control shapeId="1059" r:id="rId33" name="Option Button 35">
              <controlPr defaultSize="0" autoFill="0" autoLine="0" autoPict="0">
                <anchor moveWithCells="1">
                  <from>
                    <xdr:col>8</xdr:col>
                    <xdr:colOff>200025</xdr:colOff>
                    <xdr:row>34</xdr:row>
                    <xdr:rowOff>123825</xdr:rowOff>
                  </from>
                  <to>
                    <xdr:col>8</xdr:col>
                    <xdr:colOff>504825</xdr:colOff>
                    <xdr:row>34</xdr:row>
                    <xdr:rowOff>390525</xdr:rowOff>
                  </to>
                </anchor>
              </controlPr>
            </control>
          </mc:Choice>
        </mc:AlternateContent>
        <mc:AlternateContent xmlns:mc="http://schemas.openxmlformats.org/markup-compatibility/2006">
          <mc:Choice Requires="x14">
            <control shapeId="1060" r:id="rId34" name="Option Button 36">
              <controlPr defaultSize="0" autoFill="0" autoLine="0" autoPict="0">
                <anchor moveWithCells="1">
                  <from>
                    <xdr:col>9</xdr:col>
                    <xdr:colOff>200025</xdr:colOff>
                    <xdr:row>34</xdr:row>
                    <xdr:rowOff>123825</xdr:rowOff>
                  </from>
                  <to>
                    <xdr:col>9</xdr:col>
                    <xdr:colOff>504825</xdr:colOff>
                    <xdr:row>34</xdr:row>
                    <xdr:rowOff>390525</xdr:rowOff>
                  </to>
                </anchor>
              </controlPr>
            </control>
          </mc:Choice>
        </mc:AlternateContent>
        <mc:AlternateContent xmlns:mc="http://schemas.openxmlformats.org/markup-compatibility/2006">
          <mc:Choice Requires="x14">
            <control shapeId="1061" r:id="rId35" name="Option Button 37">
              <controlPr defaultSize="0" autoFill="0" autoLine="0" autoPict="0">
                <anchor moveWithCells="1">
                  <from>
                    <xdr:col>10</xdr:col>
                    <xdr:colOff>200025</xdr:colOff>
                    <xdr:row>34</xdr:row>
                    <xdr:rowOff>123825</xdr:rowOff>
                  </from>
                  <to>
                    <xdr:col>10</xdr:col>
                    <xdr:colOff>504825</xdr:colOff>
                    <xdr:row>34</xdr:row>
                    <xdr:rowOff>390525</xdr:rowOff>
                  </to>
                </anchor>
              </controlPr>
            </control>
          </mc:Choice>
        </mc:AlternateContent>
        <mc:AlternateContent xmlns:mc="http://schemas.openxmlformats.org/markup-compatibility/2006">
          <mc:Choice Requires="x14">
            <control shapeId="1062" r:id="rId36" name="Group Box 38">
              <controlPr defaultSize="0" autoFill="0" autoPict="0">
                <anchor moveWithCells="1">
                  <from>
                    <xdr:col>6</xdr:col>
                    <xdr:colOff>0</xdr:colOff>
                    <xdr:row>25</xdr:row>
                    <xdr:rowOff>161925</xdr:rowOff>
                  </from>
                  <to>
                    <xdr:col>11</xdr:col>
                    <xdr:colOff>0</xdr:colOff>
                    <xdr:row>27</xdr:row>
                    <xdr:rowOff>0</xdr:rowOff>
                  </to>
                </anchor>
              </controlPr>
            </control>
          </mc:Choice>
        </mc:AlternateContent>
        <mc:AlternateContent xmlns:mc="http://schemas.openxmlformats.org/markup-compatibility/2006">
          <mc:Choice Requires="x14">
            <control shapeId="1063" r:id="rId37" name="Option Button 39">
              <controlPr defaultSize="0" autoFill="0" autoLine="0" autoPict="0">
                <anchor moveWithCells="1">
                  <from>
                    <xdr:col>6</xdr:col>
                    <xdr:colOff>200025</xdr:colOff>
                    <xdr:row>26</xdr:row>
                    <xdr:rowOff>123825</xdr:rowOff>
                  </from>
                  <to>
                    <xdr:col>6</xdr:col>
                    <xdr:colOff>504825</xdr:colOff>
                    <xdr:row>26</xdr:row>
                    <xdr:rowOff>390525</xdr:rowOff>
                  </to>
                </anchor>
              </controlPr>
            </control>
          </mc:Choice>
        </mc:AlternateContent>
        <mc:AlternateContent xmlns:mc="http://schemas.openxmlformats.org/markup-compatibility/2006">
          <mc:Choice Requires="x14">
            <control shapeId="1064" r:id="rId38" name="Option Button 40">
              <controlPr defaultSize="0" autoFill="0" autoLine="0" autoPict="0">
                <anchor moveWithCells="1">
                  <from>
                    <xdr:col>7</xdr:col>
                    <xdr:colOff>200025</xdr:colOff>
                    <xdr:row>26</xdr:row>
                    <xdr:rowOff>123825</xdr:rowOff>
                  </from>
                  <to>
                    <xdr:col>7</xdr:col>
                    <xdr:colOff>504825</xdr:colOff>
                    <xdr:row>26</xdr:row>
                    <xdr:rowOff>390525</xdr:rowOff>
                  </to>
                </anchor>
              </controlPr>
            </control>
          </mc:Choice>
        </mc:AlternateContent>
        <mc:AlternateContent xmlns:mc="http://schemas.openxmlformats.org/markup-compatibility/2006">
          <mc:Choice Requires="x14">
            <control shapeId="1065" r:id="rId39" name="Option Button 41">
              <controlPr defaultSize="0" autoFill="0" autoLine="0" autoPict="0">
                <anchor moveWithCells="1">
                  <from>
                    <xdr:col>8</xdr:col>
                    <xdr:colOff>200025</xdr:colOff>
                    <xdr:row>26</xdr:row>
                    <xdr:rowOff>123825</xdr:rowOff>
                  </from>
                  <to>
                    <xdr:col>8</xdr:col>
                    <xdr:colOff>504825</xdr:colOff>
                    <xdr:row>26</xdr:row>
                    <xdr:rowOff>390525</xdr:rowOff>
                  </to>
                </anchor>
              </controlPr>
            </control>
          </mc:Choice>
        </mc:AlternateContent>
        <mc:AlternateContent xmlns:mc="http://schemas.openxmlformats.org/markup-compatibility/2006">
          <mc:Choice Requires="x14">
            <control shapeId="1066" r:id="rId40" name="Option Button 42">
              <controlPr defaultSize="0" autoFill="0" autoLine="0" autoPict="0">
                <anchor moveWithCells="1">
                  <from>
                    <xdr:col>9</xdr:col>
                    <xdr:colOff>200025</xdr:colOff>
                    <xdr:row>26</xdr:row>
                    <xdr:rowOff>123825</xdr:rowOff>
                  </from>
                  <to>
                    <xdr:col>9</xdr:col>
                    <xdr:colOff>504825</xdr:colOff>
                    <xdr:row>26</xdr:row>
                    <xdr:rowOff>390525</xdr:rowOff>
                  </to>
                </anchor>
              </controlPr>
            </control>
          </mc:Choice>
        </mc:AlternateContent>
        <mc:AlternateContent xmlns:mc="http://schemas.openxmlformats.org/markup-compatibility/2006">
          <mc:Choice Requires="x14">
            <control shapeId="1067" r:id="rId41" name="Option Button 43">
              <controlPr defaultSize="0" autoFill="0" autoLine="0" autoPict="0">
                <anchor moveWithCells="1">
                  <from>
                    <xdr:col>10</xdr:col>
                    <xdr:colOff>200025</xdr:colOff>
                    <xdr:row>26</xdr:row>
                    <xdr:rowOff>123825</xdr:rowOff>
                  </from>
                  <to>
                    <xdr:col>10</xdr:col>
                    <xdr:colOff>504825</xdr:colOff>
                    <xdr:row>26</xdr:row>
                    <xdr:rowOff>390525</xdr:rowOff>
                  </to>
                </anchor>
              </controlPr>
            </control>
          </mc:Choice>
        </mc:AlternateContent>
        <mc:AlternateContent xmlns:mc="http://schemas.openxmlformats.org/markup-compatibility/2006">
          <mc:Choice Requires="x14">
            <control shapeId="1068" r:id="rId42" name="Group Box 44">
              <controlPr defaultSize="0" autoFill="0" autoPict="0">
                <anchor moveWithCells="1">
                  <from>
                    <xdr:col>6</xdr:col>
                    <xdr:colOff>0</xdr:colOff>
                    <xdr:row>15</xdr:row>
                    <xdr:rowOff>161925</xdr:rowOff>
                  </from>
                  <to>
                    <xdr:col>11</xdr:col>
                    <xdr:colOff>0</xdr:colOff>
                    <xdr:row>17</xdr:row>
                    <xdr:rowOff>0</xdr:rowOff>
                  </to>
                </anchor>
              </controlPr>
            </control>
          </mc:Choice>
        </mc:AlternateContent>
        <mc:AlternateContent xmlns:mc="http://schemas.openxmlformats.org/markup-compatibility/2006">
          <mc:Choice Requires="x14">
            <control shapeId="1069" r:id="rId43" name="Option Button 45">
              <controlPr defaultSize="0" autoFill="0" autoLine="0" autoPict="0">
                <anchor moveWithCells="1">
                  <from>
                    <xdr:col>6</xdr:col>
                    <xdr:colOff>200025</xdr:colOff>
                    <xdr:row>16</xdr:row>
                    <xdr:rowOff>123825</xdr:rowOff>
                  </from>
                  <to>
                    <xdr:col>6</xdr:col>
                    <xdr:colOff>504825</xdr:colOff>
                    <xdr:row>16</xdr:row>
                    <xdr:rowOff>390525</xdr:rowOff>
                  </to>
                </anchor>
              </controlPr>
            </control>
          </mc:Choice>
        </mc:AlternateContent>
        <mc:AlternateContent xmlns:mc="http://schemas.openxmlformats.org/markup-compatibility/2006">
          <mc:Choice Requires="x14">
            <control shapeId="1070" r:id="rId44" name="Option Button 46">
              <controlPr defaultSize="0" autoFill="0" autoLine="0" autoPict="0">
                <anchor moveWithCells="1">
                  <from>
                    <xdr:col>7</xdr:col>
                    <xdr:colOff>200025</xdr:colOff>
                    <xdr:row>16</xdr:row>
                    <xdr:rowOff>123825</xdr:rowOff>
                  </from>
                  <to>
                    <xdr:col>7</xdr:col>
                    <xdr:colOff>504825</xdr:colOff>
                    <xdr:row>16</xdr:row>
                    <xdr:rowOff>390525</xdr:rowOff>
                  </to>
                </anchor>
              </controlPr>
            </control>
          </mc:Choice>
        </mc:AlternateContent>
        <mc:AlternateContent xmlns:mc="http://schemas.openxmlformats.org/markup-compatibility/2006">
          <mc:Choice Requires="x14">
            <control shapeId="1071" r:id="rId45" name="Option Button 47">
              <controlPr defaultSize="0" autoFill="0" autoLine="0" autoPict="0">
                <anchor moveWithCells="1">
                  <from>
                    <xdr:col>8</xdr:col>
                    <xdr:colOff>200025</xdr:colOff>
                    <xdr:row>16</xdr:row>
                    <xdr:rowOff>123825</xdr:rowOff>
                  </from>
                  <to>
                    <xdr:col>8</xdr:col>
                    <xdr:colOff>504825</xdr:colOff>
                    <xdr:row>16</xdr:row>
                    <xdr:rowOff>390525</xdr:rowOff>
                  </to>
                </anchor>
              </controlPr>
            </control>
          </mc:Choice>
        </mc:AlternateContent>
        <mc:AlternateContent xmlns:mc="http://schemas.openxmlformats.org/markup-compatibility/2006">
          <mc:Choice Requires="x14">
            <control shapeId="1072" r:id="rId46" name="Option Button 48">
              <controlPr defaultSize="0" autoFill="0" autoLine="0" autoPict="0">
                <anchor moveWithCells="1">
                  <from>
                    <xdr:col>9</xdr:col>
                    <xdr:colOff>200025</xdr:colOff>
                    <xdr:row>16</xdr:row>
                    <xdr:rowOff>123825</xdr:rowOff>
                  </from>
                  <to>
                    <xdr:col>9</xdr:col>
                    <xdr:colOff>504825</xdr:colOff>
                    <xdr:row>16</xdr:row>
                    <xdr:rowOff>390525</xdr:rowOff>
                  </to>
                </anchor>
              </controlPr>
            </control>
          </mc:Choice>
        </mc:AlternateContent>
        <mc:AlternateContent xmlns:mc="http://schemas.openxmlformats.org/markup-compatibility/2006">
          <mc:Choice Requires="x14">
            <control shapeId="1073" r:id="rId47" name="Option Button 49">
              <controlPr defaultSize="0" autoFill="0" autoLine="0" autoPict="0">
                <anchor moveWithCells="1">
                  <from>
                    <xdr:col>10</xdr:col>
                    <xdr:colOff>200025</xdr:colOff>
                    <xdr:row>16</xdr:row>
                    <xdr:rowOff>123825</xdr:rowOff>
                  </from>
                  <to>
                    <xdr:col>10</xdr:col>
                    <xdr:colOff>504825</xdr:colOff>
                    <xdr:row>16</xdr:row>
                    <xdr:rowOff>390525</xdr:rowOff>
                  </to>
                </anchor>
              </controlPr>
            </control>
          </mc:Choice>
        </mc:AlternateContent>
        <mc:AlternateContent xmlns:mc="http://schemas.openxmlformats.org/markup-compatibility/2006">
          <mc:Choice Requires="x14">
            <control shapeId="1074" r:id="rId48" name="Group Box 50">
              <controlPr defaultSize="0" autoFill="0" autoPict="0">
                <anchor moveWithCells="1">
                  <from>
                    <xdr:col>6</xdr:col>
                    <xdr:colOff>0</xdr:colOff>
                    <xdr:row>27</xdr:row>
                    <xdr:rowOff>161925</xdr:rowOff>
                  </from>
                  <to>
                    <xdr:col>11</xdr:col>
                    <xdr:colOff>0</xdr:colOff>
                    <xdr:row>29</xdr:row>
                    <xdr:rowOff>0</xdr:rowOff>
                  </to>
                </anchor>
              </controlPr>
            </control>
          </mc:Choice>
        </mc:AlternateContent>
        <mc:AlternateContent xmlns:mc="http://schemas.openxmlformats.org/markup-compatibility/2006">
          <mc:Choice Requires="x14">
            <control shapeId="1075" r:id="rId49" name="Option Button 51">
              <controlPr defaultSize="0" autoFill="0" autoLine="0" autoPict="0">
                <anchor moveWithCells="1">
                  <from>
                    <xdr:col>6</xdr:col>
                    <xdr:colOff>200025</xdr:colOff>
                    <xdr:row>28</xdr:row>
                    <xdr:rowOff>123825</xdr:rowOff>
                  </from>
                  <to>
                    <xdr:col>6</xdr:col>
                    <xdr:colOff>504825</xdr:colOff>
                    <xdr:row>28</xdr:row>
                    <xdr:rowOff>390525</xdr:rowOff>
                  </to>
                </anchor>
              </controlPr>
            </control>
          </mc:Choice>
        </mc:AlternateContent>
        <mc:AlternateContent xmlns:mc="http://schemas.openxmlformats.org/markup-compatibility/2006">
          <mc:Choice Requires="x14">
            <control shapeId="1076" r:id="rId50" name="Option Button 52">
              <controlPr defaultSize="0" autoFill="0" autoLine="0" autoPict="0">
                <anchor moveWithCells="1">
                  <from>
                    <xdr:col>7</xdr:col>
                    <xdr:colOff>200025</xdr:colOff>
                    <xdr:row>28</xdr:row>
                    <xdr:rowOff>123825</xdr:rowOff>
                  </from>
                  <to>
                    <xdr:col>7</xdr:col>
                    <xdr:colOff>504825</xdr:colOff>
                    <xdr:row>28</xdr:row>
                    <xdr:rowOff>390525</xdr:rowOff>
                  </to>
                </anchor>
              </controlPr>
            </control>
          </mc:Choice>
        </mc:AlternateContent>
        <mc:AlternateContent xmlns:mc="http://schemas.openxmlformats.org/markup-compatibility/2006">
          <mc:Choice Requires="x14">
            <control shapeId="1077" r:id="rId51" name="Option Button 53">
              <controlPr defaultSize="0" autoFill="0" autoLine="0" autoPict="0">
                <anchor moveWithCells="1">
                  <from>
                    <xdr:col>8</xdr:col>
                    <xdr:colOff>200025</xdr:colOff>
                    <xdr:row>28</xdr:row>
                    <xdr:rowOff>123825</xdr:rowOff>
                  </from>
                  <to>
                    <xdr:col>8</xdr:col>
                    <xdr:colOff>504825</xdr:colOff>
                    <xdr:row>28</xdr:row>
                    <xdr:rowOff>390525</xdr:rowOff>
                  </to>
                </anchor>
              </controlPr>
            </control>
          </mc:Choice>
        </mc:AlternateContent>
        <mc:AlternateContent xmlns:mc="http://schemas.openxmlformats.org/markup-compatibility/2006">
          <mc:Choice Requires="x14">
            <control shapeId="1078" r:id="rId52" name="Option Button 54">
              <controlPr defaultSize="0" autoFill="0" autoLine="0" autoPict="0">
                <anchor moveWithCells="1">
                  <from>
                    <xdr:col>9</xdr:col>
                    <xdr:colOff>200025</xdr:colOff>
                    <xdr:row>28</xdr:row>
                    <xdr:rowOff>123825</xdr:rowOff>
                  </from>
                  <to>
                    <xdr:col>9</xdr:col>
                    <xdr:colOff>504825</xdr:colOff>
                    <xdr:row>28</xdr:row>
                    <xdr:rowOff>390525</xdr:rowOff>
                  </to>
                </anchor>
              </controlPr>
            </control>
          </mc:Choice>
        </mc:AlternateContent>
        <mc:AlternateContent xmlns:mc="http://schemas.openxmlformats.org/markup-compatibility/2006">
          <mc:Choice Requires="x14">
            <control shapeId="1079" r:id="rId53" name="Option Button 55">
              <controlPr defaultSize="0" autoFill="0" autoLine="0" autoPict="0">
                <anchor moveWithCells="1">
                  <from>
                    <xdr:col>10</xdr:col>
                    <xdr:colOff>200025</xdr:colOff>
                    <xdr:row>28</xdr:row>
                    <xdr:rowOff>123825</xdr:rowOff>
                  </from>
                  <to>
                    <xdr:col>10</xdr:col>
                    <xdr:colOff>504825</xdr:colOff>
                    <xdr:row>28</xdr:row>
                    <xdr:rowOff>390525</xdr:rowOff>
                  </to>
                </anchor>
              </controlPr>
            </control>
          </mc:Choice>
        </mc:AlternateContent>
        <mc:AlternateContent xmlns:mc="http://schemas.openxmlformats.org/markup-compatibility/2006">
          <mc:Choice Requires="x14">
            <control shapeId="1080" r:id="rId54" name="Group Box 56">
              <controlPr defaultSize="0" autoFill="0" autoPict="0">
                <anchor moveWithCells="1">
                  <from>
                    <xdr:col>6</xdr:col>
                    <xdr:colOff>0</xdr:colOff>
                    <xdr:row>37</xdr:row>
                    <xdr:rowOff>161925</xdr:rowOff>
                  </from>
                  <to>
                    <xdr:col>11</xdr:col>
                    <xdr:colOff>0</xdr:colOff>
                    <xdr:row>39</xdr:row>
                    <xdr:rowOff>0</xdr:rowOff>
                  </to>
                </anchor>
              </controlPr>
            </control>
          </mc:Choice>
        </mc:AlternateContent>
        <mc:AlternateContent xmlns:mc="http://schemas.openxmlformats.org/markup-compatibility/2006">
          <mc:Choice Requires="x14">
            <control shapeId="1081" r:id="rId55" name="Option Button 57">
              <controlPr defaultSize="0" autoFill="0" autoLine="0" autoPict="0">
                <anchor moveWithCells="1">
                  <from>
                    <xdr:col>6</xdr:col>
                    <xdr:colOff>200025</xdr:colOff>
                    <xdr:row>38</xdr:row>
                    <xdr:rowOff>123825</xdr:rowOff>
                  </from>
                  <to>
                    <xdr:col>6</xdr:col>
                    <xdr:colOff>504825</xdr:colOff>
                    <xdr:row>38</xdr:row>
                    <xdr:rowOff>390525</xdr:rowOff>
                  </to>
                </anchor>
              </controlPr>
            </control>
          </mc:Choice>
        </mc:AlternateContent>
        <mc:AlternateContent xmlns:mc="http://schemas.openxmlformats.org/markup-compatibility/2006">
          <mc:Choice Requires="x14">
            <control shapeId="1082" r:id="rId56" name="Option Button 58">
              <controlPr defaultSize="0" autoFill="0" autoLine="0" autoPict="0">
                <anchor moveWithCells="1">
                  <from>
                    <xdr:col>7</xdr:col>
                    <xdr:colOff>200025</xdr:colOff>
                    <xdr:row>38</xdr:row>
                    <xdr:rowOff>123825</xdr:rowOff>
                  </from>
                  <to>
                    <xdr:col>7</xdr:col>
                    <xdr:colOff>504825</xdr:colOff>
                    <xdr:row>38</xdr:row>
                    <xdr:rowOff>390525</xdr:rowOff>
                  </to>
                </anchor>
              </controlPr>
            </control>
          </mc:Choice>
        </mc:AlternateContent>
        <mc:AlternateContent xmlns:mc="http://schemas.openxmlformats.org/markup-compatibility/2006">
          <mc:Choice Requires="x14">
            <control shapeId="1083" r:id="rId57" name="Option Button 59">
              <controlPr defaultSize="0" autoFill="0" autoLine="0" autoPict="0">
                <anchor moveWithCells="1">
                  <from>
                    <xdr:col>8</xdr:col>
                    <xdr:colOff>200025</xdr:colOff>
                    <xdr:row>38</xdr:row>
                    <xdr:rowOff>123825</xdr:rowOff>
                  </from>
                  <to>
                    <xdr:col>8</xdr:col>
                    <xdr:colOff>504825</xdr:colOff>
                    <xdr:row>38</xdr:row>
                    <xdr:rowOff>390525</xdr:rowOff>
                  </to>
                </anchor>
              </controlPr>
            </control>
          </mc:Choice>
        </mc:AlternateContent>
        <mc:AlternateContent xmlns:mc="http://schemas.openxmlformats.org/markup-compatibility/2006">
          <mc:Choice Requires="x14">
            <control shapeId="1084" r:id="rId58" name="Option Button 60">
              <controlPr defaultSize="0" autoFill="0" autoLine="0" autoPict="0">
                <anchor moveWithCells="1">
                  <from>
                    <xdr:col>9</xdr:col>
                    <xdr:colOff>200025</xdr:colOff>
                    <xdr:row>38</xdr:row>
                    <xdr:rowOff>123825</xdr:rowOff>
                  </from>
                  <to>
                    <xdr:col>9</xdr:col>
                    <xdr:colOff>504825</xdr:colOff>
                    <xdr:row>38</xdr:row>
                    <xdr:rowOff>390525</xdr:rowOff>
                  </to>
                </anchor>
              </controlPr>
            </control>
          </mc:Choice>
        </mc:AlternateContent>
        <mc:AlternateContent xmlns:mc="http://schemas.openxmlformats.org/markup-compatibility/2006">
          <mc:Choice Requires="x14">
            <control shapeId="1085" r:id="rId59" name="Option Button 61">
              <controlPr defaultSize="0" autoFill="0" autoLine="0" autoPict="0">
                <anchor moveWithCells="1">
                  <from>
                    <xdr:col>10</xdr:col>
                    <xdr:colOff>200025</xdr:colOff>
                    <xdr:row>38</xdr:row>
                    <xdr:rowOff>123825</xdr:rowOff>
                  </from>
                  <to>
                    <xdr:col>10</xdr:col>
                    <xdr:colOff>504825</xdr:colOff>
                    <xdr:row>38</xdr:row>
                    <xdr:rowOff>390525</xdr:rowOff>
                  </to>
                </anchor>
              </controlPr>
            </control>
          </mc:Choice>
        </mc:AlternateContent>
        <mc:AlternateContent xmlns:mc="http://schemas.openxmlformats.org/markup-compatibility/2006">
          <mc:Choice Requires="x14">
            <control shapeId="1086" r:id="rId60" name="Group Box 62">
              <controlPr defaultSize="0" autoFill="0" autoPict="0">
                <anchor moveWithCells="1">
                  <from>
                    <xdr:col>6</xdr:col>
                    <xdr:colOff>0</xdr:colOff>
                    <xdr:row>47</xdr:row>
                    <xdr:rowOff>161925</xdr:rowOff>
                  </from>
                  <to>
                    <xdr:col>11</xdr:col>
                    <xdr:colOff>0</xdr:colOff>
                    <xdr:row>49</xdr:row>
                    <xdr:rowOff>0</xdr:rowOff>
                  </to>
                </anchor>
              </controlPr>
            </control>
          </mc:Choice>
        </mc:AlternateContent>
        <mc:AlternateContent xmlns:mc="http://schemas.openxmlformats.org/markup-compatibility/2006">
          <mc:Choice Requires="x14">
            <control shapeId="1087" r:id="rId61" name="Option Button 63">
              <controlPr defaultSize="0" autoFill="0" autoLine="0" autoPict="0">
                <anchor moveWithCells="1">
                  <from>
                    <xdr:col>6</xdr:col>
                    <xdr:colOff>200025</xdr:colOff>
                    <xdr:row>48</xdr:row>
                    <xdr:rowOff>123825</xdr:rowOff>
                  </from>
                  <to>
                    <xdr:col>6</xdr:col>
                    <xdr:colOff>504825</xdr:colOff>
                    <xdr:row>48</xdr:row>
                    <xdr:rowOff>390525</xdr:rowOff>
                  </to>
                </anchor>
              </controlPr>
            </control>
          </mc:Choice>
        </mc:AlternateContent>
        <mc:AlternateContent xmlns:mc="http://schemas.openxmlformats.org/markup-compatibility/2006">
          <mc:Choice Requires="x14">
            <control shapeId="1088" r:id="rId62" name="Option Button 64">
              <controlPr defaultSize="0" autoFill="0" autoLine="0" autoPict="0">
                <anchor moveWithCells="1">
                  <from>
                    <xdr:col>7</xdr:col>
                    <xdr:colOff>200025</xdr:colOff>
                    <xdr:row>48</xdr:row>
                    <xdr:rowOff>123825</xdr:rowOff>
                  </from>
                  <to>
                    <xdr:col>7</xdr:col>
                    <xdr:colOff>504825</xdr:colOff>
                    <xdr:row>48</xdr:row>
                    <xdr:rowOff>390525</xdr:rowOff>
                  </to>
                </anchor>
              </controlPr>
            </control>
          </mc:Choice>
        </mc:AlternateContent>
        <mc:AlternateContent xmlns:mc="http://schemas.openxmlformats.org/markup-compatibility/2006">
          <mc:Choice Requires="x14">
            <control shapeId="1089" r:id="rId63" name="Option Button 65">
              <controlPr defaultSize="0" autoFill="0" autoLine="0" autoPict="0">
                <anchor moveWithCells="1">
                  <from>
                    <xdr:col>8</xdr:col>
                    <xdr:colOff>200025</xdr:colOff>
                    <xdr:row>48</xdr:row>
                    <xdr:rowOff>123825</xdr:rowOff>
                  </from>
                  <to>
                    <xdr:col>8</xdr:col>
                    <xdr:colOff>504825</xdr:colOff>
                    <xdr:row>48</xdr:row>
                    <xdr:rowOff>390525</xdr:rowOff>
                  </to>
                </anchor>
              </controlPr>
            </control>
          </mc:Choice>
        </mc:AlternateContent>
        <mc:AlternateContent xmlns:mc="http://schemas.openxmlformats.org/markup-compatibility/2006">
          <mc:Choice Requires="x14">
            <control shapeId="1090" r:id="rId64" name="Option Button 66">
              <controlPr defaultSize="0" autoFill="0" autoLine="0" autoPict="0">
                <anchor moveWithCells="1">
                  <from>
                    <xdr:col>9</xdr:col>
                    <xdr:colOff>200025</xdr:colOff>
                    <xdr:row>48</xdr:row>
                    <xdr:rowOff>123825</xdr:rowOff>
                  </from>
                  <to>
                    <xdr:col>9</xdr:col>
                    <xdr:colOff>504825</xdr:colOff>
                    <xdr:row>48</xdr:row>
                    <xdr:rowOff>390525</xdr:rowOff>
                  </to>
                </anchor>
              </controlPr>
            </control>
          </mc:Choice>
        </mc:AlternateContent>
        <mc:AlternateContent xmlns:mc="http://schemas.openxmlformats.org/markup-compatibility/2006">
          <mc:Choice Requires="x14">
            <control shapeId="1091" r:id="rId65" name="Option Button 67">
              <controlPr defaultSize="0" autoFill="0" autoLine="0" autoPict="0">
                <anchor moveWithCells="1">
                  <from>
                    <xdr:col>10</xdr:col>
                    <xdr:colOff>200025</xdr:colOff>
                    <xdr:row>48</xdr:row>
                    <xdr:rowOff>123825</xdr:rowOff>
                  </from>
                  <to>
                    <xdr:col>10</xdr:col>
                    <xdr:colOff>504825</xdr:colOff>
                    <xdr:row>48</xdr:row>
                    <xdr:rowOff>390525</xdr:rowOff>
                  </to>
                </anchor>
              </controlPr>
            </control>
          </mc:Choice>
        </mc:AlternateContent>
        <mc:AlternateContent xmlns:mc="http://schemas.openxmlformats.org/markup-compatibility/2006">
          <mc:Choice Requires="x14">
            <control shapeId="1092" r:id="rId66" name="Group Box 68">
              <controlPr defaultSize="0" autoFill="0" autoPict="0">
                <anchor moveWithCells="1">
                  <from>
                    <xdr:col>6</xdr:col>
                    <xdr:colOff>0</xdr:colOff>
                    <xdr:row>45</xdr:row>
                    <xdr:rowOff>161925</xdr:rowOff>
                  </from>
                  <to>
                    <xdr:col>11</xdr:col>
                    <xdr:colOff>0</xdr:colOff>
                    <xdr:row>47</xdr:row>
                    <xdr:rowOff>0</xdr:rowOff>
                  </to>
                </anchor>
              </controlPr>
            </control>
          </mc:Choice>
        </mc:AlternateContent>
        <mc:AlternateContent xmlns:mc="http://schemas.openxmlformats.org/markup-compatibility/2006">
          <mc:Choice Requires="x14">
            <control shapeId="1093" r:id="rId67" name="Option Button 69">
              <controlPr defaultSize="0" autoFill="0" autoLine="0" autoPict="0">
                <anchor moveWithCells="1">
                  <from>
                    <xdr:col>6</xdr:col>
                    <xdr:colOff>200025</xdr:colOff>
                    <xdr:row>46</xdr:row>
                    <xdr:rowOff>123825</xdr:rowOff>
                  </from>
                  <to>
                    <xdr:col>6</xdr:col>
                    <xdr:colOff>504825</xdr:colOff>
                    <xdr:row>46</xdr:row>
                    <xdr:rowOff>390525</xdr:rowOff>
                  </to>
                </anchor>
              </controlPr>
            </control>
          </mc:Choice>
        </mc:AlternateContent>
        <mc:AlternateContent xmlns:mc="http://schemas.openxmlformats.org/markup-compatibility/2006">
          <mc:Choice Requires="x14">
            <control shapeId="1094" r:id="rId68" name="Option Button 70">
              <controlPr defaultSize="0" autoFill="0" autoLine="0" autoPict="0">
                <anchor moveWithCells="1">
                  <from>
                    <xdr:col>7</xdr:col>
                    <xdr:colOff>200025</xdr:colOff>
                    <xdr:row>46</xdr:row>
                    <xdr:rowOff>123825</xdr:rowOff>
                  </from>
                  <to>
                    <xdr:col>7</xdr:col>
                    <xdr:colOff>504825</xdr:colOff>
                    <xdr:row>46</xdr:row>
                    <xdr:rowOff>390525</xdr:rowOff>
                  </to>
                </anchor>
              </controlPr>
            </control>
          </mc:Choice>
        </mc:AlternateContent>
        <mc:AlternateContent xmlns:mc="http://schemas.openxmlformats.org/markup-compatibility/2006">
          <mc:Choice Requires="x14">
            <control shapeId="1095" r:id="rId69" name="Option Button 71">
              <controlPr defaultSize="0" autoFill="0" autoLine="0" autoPict="0">
                <anchor moveWithCells="1">
                  <from>
                    <xdr:col>8</xdr:col>
                    <xdr:colOff>200025</xdr:colOff>
                    <xdr:row>46</xdr:row>
                    <xdr:rowOff>123825</xdr:rowOff>
                  </from>
                  <to>
                    <xdr:col>8</xdr:col>
                    <xdr:colOff>504825</xdr:colOff>
                    <xdr:row>46</xdr:row>
                    <xdr:rowOff>390525</xdr:rowOff>
                  </to>
                </anchor>
              </controlPr>
            </control>
          </mc:Choice>
        </mc:AlternateContent>
        <mc:AlternateContent xmlns:mc="http://schemas.openxmlformats.org/markup-compatibility/2006">
          <mc:Choice Requires="x14">
            <control shapeId="1096" r:id="rId70" name="Option Button 72">
              <controlPr defaultSize="0" autoFill="0" autoLine="0" autoPict="0">
                <anchor moveWithCells="1">
                  <from>
                    <xdr:col>9</xdr:col>
                    <xdr:colOff>200025</xdr:colOff>
                    <xdr:row>46</xdr:row>
                    <xdr:rowOff>123825</xdr:rowOff>
                  </from>
                  <to>
                    <xdr:col>9</xdr:col>
                    <xdr:colOff>504825</xdr:colOff>
                    <xdr:row>46</xdr:row>
                    <xdr:rowOff>390525</xdr:rowOff>
                  </to>
                </anchor>
              </controlPr>
            </control>
          </mc:Choice>
        </mc:AlternateContent>
        <mc:AlternateContent xmlns:mc="http://schemas.openxmlformats.org/markup-compatibility/2006">
          <mc:Choice Requires="x14">
            <control shapeId="1097" r:id="rId71" name="Option Button 73">
              <controlPr defaultSize="0" autoFill="0" autoLine="0" autoPict="0">
                <anchor moveWithCells="1">
                  <from>
                    <xdr:col>10</xdr:col>
                    <xdr:colOff>200025</xdr:colOff>
                    <xdr:row>46</xdr:row>
                    <xdr:rowOff>123825</xdr:rowOff>
                  </from>
                  <to>
                    <xdr:col>10</xdr:col>
                    <xdr:colOff>504825</xdr:colOff>
                    <xdr:row>46</xdr:row>
                    <xdr:rowOff>390525</xdr:rowOff>
                  </to>
                </anchor>
              </controlPr>
            </control>
          </mc:Choice>
        </mc:AlternateContent>
        <mc:AlternateContent xmlns:mc="http://schemas.openxmlformats.org/markup-compatibility/2006">
          <mc:Choice Requires="x14">
            <control shapeId="1098" r:id="rId72" name="Group Box 74">
              <controlPr defaultSize="0" autoFill="0" autoPict="0">
                <anchor moveWithCells="1">
                  <from>
                    <xdr:col>6</xdr:col>
                    <xdr:colOff>0</xdr:colOff>
                    <xdr:row>49</xdr:row>
                    <xdr:rowOff>161925</xdr:rowOff>
                  </from>
                  <to>
                    <xdr:col>11</xdr:col>
                    <xdr:colOff>0</xdr:colOff>
                    <xdr:row>51</xdr:row>
                    <xdr:rowOff>0</xdr:rowOff>
                  </to>
                </anchor>
              </controlPr>
            </control>
          </mc:Choice>
        </mc:AlternateContent>
        <mc:AlternateContent xmlns:mc="http://schemas.openxmlformats.org/markup-compatibility/2006">
          <mc:Choice Requires="x14">
            <control shapeId="1099" r:id="rId73" name="Option Button 75">
              <controlPr defaultSize="0" autoFill="0" autoLine="0" autoPict="0">
                <anchor moveWithCells="1">
                  <from>
                    <xdr:col>6</xdr:col>
                    <xdr:colOff>200025</xdr:colOff>
                    <xdr:row>50</xdr:row>
                    <xdr:rowOff>123825</xdr:rowOff>
                  </from>
                  <to>
                    <xdr:col>6</xdr:col>
                    <xdr:colOff>504825</xdr:colOff>
                    <xdr:row>50</xdr:row>
                    <xdr:rowOff>390525</xdr:rowOff>
                  </to>
                </anchor>
              </controlPr>
            </control>
          </mc:Choice>
        </mc:AlternateContent>
        <mc:AlternateContent xmlns:mc="http://schemas.openxmlformats.org/markup-compatibility/2006">
          <mc:Choice Requires="x14">
            <control shapeId="1100" r:id="rId74" name="Option Button 76">
              <controlPr defaultSize="0" autoFill="0" autoLine="0" autoPict="0">
                <anchor moveWithCells="1">
                  <from>
                    <xdr:col>7</xdr:col>
                    <xdr:colOff>200025</xdr:colOff>
                    <xdr:row>50</xdr:row>
                    <xdr:rowOff>123825</xdr:rowOff>
                  </from>
                  <to>
                    <xdr:col>7</xdr:col>
                    <xdr:colOff>504825</xdr:colOff>
                    <xdr:row>50</xdr:row>
                    <xdr:rowOff>390525</xdr:rowOff>
                  </to>
                </anchor>
              </controlPr>
            </control>
          </mc:Choice>
        </mc:AlternateContent>
        <mc:AlternateContent xmlns:mc="http://schemas.openxmlformats.org/markup-compatibility/2006">
          <mc:Choice Requires="x14">
            <control shapeId="1101" r:id="rId75" name="Option Button 77">
              <controlPr defaultSize="0" autoFill="0" autoLine="0" autoPict="0">
                <anchor moveWithCells="1">
                  <from>
                    <xdr:col>8</xdr:col>
                    <xdr:colOff>200025</xdr:colOff>
                    <xdr:row>50</xdr:row>
                    <xdr:rowOff>123825</xdr:rowOff>
                  </from>
                  <to>
                    <xdr:col>8</xdr:col>
                    <xdr:colOff>504825</xdr:colOff>
                    <xdr:row>50</xdr:row>
                    <xdr:rowOff>390525</xdr:rowOff>
                  </to>
                </anchor>
              </controlPr>
            </control>
          </mc:Choice>
        </mc:AlternateContent>
        <mc:AlternateContent xmlns:mc="http://schemas.openxmlformats.org/markup-compatibility/2006">
          <mc:Choice Requires="x14">
            <control shapeId="1102" r:id="rId76" name="Option Button 78">
              <controlPr defaultSize="0" autoFill="0" autoLine="0" autoPict="0">
                <anchor moveWithCells="1">
                  <from>
                    <xdr:col>9</xdr:col>
                    <xdr:colOff>200025</xdr:colOff>
                    <xdr:row>50</xdr:row>
                    <xdr:rowOff>123825</xdr:rowOff>
                  </from>
                  <to>
                    <xdr:col>9</xdr:col>
                    <xdr:colOff>504825</xdr:colOff>
                    <xdr:row>50</xdr:row>
                    <xdr:rowOff>390525</xdr:rowOff>
                  </to>
                </anchor>
              </controlPr>
            </control>
          </mc:Choice>
        </mc:AlternateContent>
        <mc:AlternateContent xmlns:mc="http://schemas.openxmlformats.org/markup-compatibility/2006">
          <mc:Choice Requires="x14">
            <control shapeId="1103" r:id="rId77" name="Option Button 79">
              <controlPr defaultSize="0" autoFill="0" autoLine="0" autoPict="0">
                <anchor moveWithCells="1">
                  <from>
                    <xdr:col>10</xdr:col>
                    <xdr:colOff>200025</xdr:colOff>
                    <xdr:row>50</xdr:row>
                    <xdr:rowOff>123825</xdr:rowOff>
                  </from>
                  <to>
                    <xdr:col>10</xdr:col>
                    <xdr:colOff>504825</xdr:colOff>
                    <xdr:row>50</xdr:row>
                    <xdr:rowOff>390525</xdr:rowOff>
                  </to>
                </anchor>
              </controlPr>
            </control>
          </mc:Choice>
        </mc:AlternateContent>
        <mc:AlternateContent xmlns:mc="http://schemas.openxmlformats.org/markup-compatibility/2006">
          <mc:Choice Requires="x14">
            <control shapeId="1104" r:id="rId78" name="Group Box 80">
              <controlPr defaultSize="0" autoFill="0" autoPict="0">
                <anchor moveWithCells="1">
                  <from>
                    <xdr:col>6</xdr:col>
                    <xdr:colOff>0</xdr:colOff>
                    <xdr:row>17</xdr:row>
                    <xdr:rowOff>161925</xdr:rowOff>
                  </from>
                  <to>
                    <xdr:col>11</xdr:col>
                    <xdr:colOff>0</xdr:colOff>
                    <xdr:row>19</xdr:row>
                    <xdr:rowOff>0</xdr:rowOff>
                  </to>
                </anchor>
              </controlPr>
            </control>
          </mc:Choice>
        </mc:AlternateContent>
        <mc:AlternateContent xmlns:mc="http://schemas.openxmlformats.org/markup-compatibility/2006">
          <mc:Choice Requires="x14">
            <control shapeId="1105" r:id="rId79" name="Option Button 81">
              <controlPr defaultSize="0" autoFill="0" autoLine="0" autoPict="0">
                <anchor moveWithCells="1">
                  <from>
                    <xdr:col>6</xdr:col>
                    <xdr:colOff>200025</xdr:colOff>
                    <xdr:row>18</xdr:row>
                    <xdr:rowOff>123825</xdr:rowOff>
                  </from>
                  <to>
                    <xdr:col>6</xdr:col>
                    <xdr:colOff>504825</xdr:colOff>
                    <xdr:row>18</xdr:row>
                    <xdr:rowOff>390525</xdr:rowOff>
                  </to>
                </anchor>
              </controlPr>
            </control>
          </mc:Choice>
        </mc:AlternateContent>
        <mc:AlternateContent xmlns:mc="http://schemas.openxmlformats.org/markup-compatibility/2006">
          <mc:Choice Requires="x14">
            <control shapeId="1106" r:id="rId80" name="Option Button 82">
              <controlPr defaultSize="0" autoFill="0" autoLine="0" autoPict="0">
                <anchor moveWithCells="1">
                  <from>
                    <xdr:col>7</xdr:col>
                    <xdr:colOff>200025</xdr:colOff>
                    <xdr:row>18</xdr:row>
                    <xdr:rowOff>123825</xdr:rowOff>
                  </from>
                  <to>
                    <xdr:col>7</xdr:col>
                    <xdr:colOff>504825</xdr:colOff>
                    <xdr:row>18</xdr:row>
                    <xdr:rowOff>390525</xdr:rowOff>
                  </to>
                </anchor>
              </controlPr>
            </control>
          </mc:Choice>
        </mc:AlternateContent>
        <mc:AlternateContent xmlns:mc="http://schemas.openxmlformats.org/markup-compatibility/2006">
          <mc:Choice Requires="x14">
            <control shapeId="1107" r:id="rId81" name="Option Button 83">
              <controlPr defaultSize="0" autoFill="0" autoLine="0" autoPict="0">
                <anchor moveWithCells="1">
                  <from>
                    <xdr:col>8</xdr:col>
                    <xdr:colOff>200025</xdr:colOff>
                    <xdr:row>18</xdr:row>
                    <xdr:rowOff>123825</xdr:rowOff>
                  </from>
                  <to>
                    <xdr:col>8</xdr:col>
                    <xdr:colOff>504825</xdr:colOff>
                    <xdr:row>18</xdr:row>
                    <xdr:rowOff>390525</xdr:rowOff>
                  </to>
                </anchor>
              </controlPr>
            </control>
          </mc:Choice>
        </mc:AlternateContent>
        <mc:AlternateContent xmlns:mc="http://schemas.openxmlformats.org/markup-compatibility/2006">
          <mc:Choice Requires="x14">
            <control shapeId="1108" r:id="rId82" name="Option Button 84">
              <controlPr defaultSize="0" autoFill="0" autoLine="0" autoPict="0">
                <anchor moveWithCells="1">
                  <from>
                    <xdr:col>9</xdr:col>
                    <xdr:colOff>200025</xdr:colOff>
                    <xdr:row>18</xdr:row>
                    <xdr:rowOff>123825</xdr:rowOff>
                  </from>
                  <to>
                    <xdr:col>9</xdr:col>
                    <xdr:colOff>504825</xdr:colOff>
                    <xdr:row>18</xdr:row>
                    <xdr:rowOff>390525</xdr:rowOff>
                  </to>
                </anchor>
              </controlPr>
            </control>
          </mc:Choice>
        </mc:AlternateContent>
        <mc:AlternateContent xmlns:mc="http://schemas.openxmlformats.org/markup-compatibility/2006">
          <mc:Choice Requires="x14">
            <control shapeId="1109" r:id="rId83" name="Option Button 85">
              <controlPr defaultSize="0" autoFill="0" autoLine="0" autoPict="0">
                <anchor moveWithCells="1">
                  <from>
                    <xdr:col>10</xdr:col>
                    <xdr:colOff>200025</xdr:colOff>
                    <xdr:row>18</xdr:row>
                    <xdr:rowOff>123825</xdr:rowOff>
                  </from>
                  <to>
                    <xdr:col>10</xdr:col>
                    <xdr:colOff>504825</xdr:colOff>
                    <xdr:row>18</xdr:row>
                    <xdr:rowOff>390525</xdr:rowOff>
                  </to>
                </anchor>
              </controlPr>
            </control>
          </mc:Choice>
        </mc:AlternateContent>
        <mc:AlternateContent xmlns:mc="http://schemas.openxmlformats.org/markup-compatibility/2006">
          <mc:Choice Requires="x14">
            <control shapeId="1110" r:id="rId84" name="Group Box 86">
              <controlPr defaultSize="0" autoFill="0" autoPict="0">
                <anchor moveWithCells="1">
                  <from>
                    <xdr:col>6</xdr:col>
                    <xdr:colOff>0</xdr:colOff>
                    <xdr:row>39</xdr:row>
                    <xdr:rowOff>161925</xdr:rowOff>
                  </from>
                  <to>
                    <xdr:col>11</xdr:col>
                    <xdr:colOff>0</xdr:colOff>
                    <xdr:row>41</xdr:row>
                    <xdr:rowOff>0</xdr:rowOff>
                  </to>
                </anchor>
              </controlPr>
            </control>
          </mc:Choice>
        </mc:AlternateContent>
        <mc:AlternateContent xmlns:mc="http://schemas.openxmlformats.org/markup-compatibility/2006">
          <mc:Choice Requires="x14">
            <control shapeId="1111" r:id="rId85" name="Option Button 87">
              <controlPr defaultSize="0" autoFill="0" autoLine="0" autoPict="0">
                <anchor moveWithCells="1">
                  <from>
                    <xdr:col>6</xdr:col>
                    <xdr:colOff>200025</xdr:colOff>
                    <xdr:row>40</xdr:row>
                    <xdr:rowOff>123825</xdr:rowOff>
                  </from>
                  <to>
                    <xdr:col>6</xdr:col>
                    <xdr:colOff>504825</xdr:colOff>
                    <xdr:row>40</xdr:row>
                    <xdr:rowOff>390525</xdr:rowOff>
                  </to>
                </anchor>
              </controlPr>
            </control>
          </mc:Choice>
        </mc:AlternateContent>
        <mc:AlternateContent xmlns:mc="http://schemas.openxmlformats.org/markup-compatibility/2006">
          <mc:Choice Requires="x14">
            <control shapeId="1112" r:id="rId86" name="Option Button 88">
              <controlPr defaultSize="0" autoFill="0" autoLine="0" autoPict="0">
                <anchor moveWithCells="1">
                  <from>
                    <xdr:col>7</xdr:col>
                    <xdr:colOff>200025</xdr:colOff>
                    <xdr:row>40</xdr:row>
                    <xdr:rowOff>123825</xdr:rowOff>
                  </from>
                  <to>
                    <xdr:col>7</xdr:col>
                    <xdr:colOff>504825</xdr:colOff>
                    <xdr:row>40</xdr:row>
                    <xdr:rowOff>390525</xdr:rowOff>
                  </to>
                </anchor>
              </controlPr>
            </control>
          </mc:Choice>
        </mc:AlternateContent>
        <mc:AlternateContent xmlns:mc="http://schemas.openxmlformats.org/markup-compatibility/2006">
          <mc:Choice Requires="x14">
            <control shapeId="1113" r:id="rId87" name="Option Button 89">
              <controlPr defaultSize="0" autoFill="0" autoLine="0" autoPict="0">
                <anchor moveWithCells="1">
                  <from>
                    <xdr:col>8</xdr:col>
                    <xdr:colOff>200025</xdr:colOff>
                    <xdr:row>40</xdr:row>
                    <xdr:rowOff>123825</xdr:rowOff>
                  </from>
                  <to>
                    <xdr:col>8</xdr:col>
                    <xdr:colOff>504825</xdr:colOff>
                    <xdr:row>40</xdr:row>
                    <xdr:rowOff>390525</xdr:rowOff>
                  </to>
                </anchor>
              </controlPr>
            </control>
          </mc:Choice>
        </mc:AlternateContent>
        <mc:AlternateContent xmlns:mc="http://schemas.openxmlformats.org/markup-compatibility/2006">
          <mc:Choice Requires="x14">
            <control shapeId="1114" r:id="rId88" name="Option Button 90">
              <controlPr defaultSize="0" autoFill="0" autoLine="0" autoPict="0">
                <anchor moveWithCells="1">
                  <from>
                    <xdr:col>9</xdr:col>
                    <xdr:colOff>200025</xdr:colOff>
                    <xdr:row>40</xdr:row>
                    <xdr:rowOff>123825</xdr:rowOff>
                  </from>
                  <to>
                    <xdr:col>9</xdr:col>
                    <xdr:colOff>504825</xdr:colOff>
                    <xdr:row>40</xdr:row>
                    <xdr:rowOff>390525</xdr:rowOff>
                  </to>
                </anchor>
              </controlPr>
            </control>
          </mc:Choice>
        </mc:AlternateContent>
        <mc:AlternateContent xmlns:mc="http://schemas.openxmlformats.org/markup-compatibility/2006">
          <mc:Choice Requires="x14">
            <control shapeId="1115" r:id="rId89" name="Option Button 91">
              <controlPr defaultSize="0" autoFill="0" autoLine="0" autoPict="0">
                <anchor moveWithCells="1">
                  <from>
                    <xdr:col>10</xdr:col>
                    <xdr:colOff>200025</xdr:colOff>
                    <xdr:row>40</xdr:row>
                    <xdr:rowOff>123825</xdr:rowOff>
                  </from>
                  <to>
                    <xdr:col>10</xdr:col>
                    <xdr:colOff>504825</xdr:colOff>
                    <xdr:row>40</xdr:row>
                    <xdr:rowOff>390525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1" id="{C3B42957-C175-4D94-8BE0-9CCA69CBB187}">
            <xm:f>Cover!$I$20="Non-asset"</xm:f>
            <x14:dxf>
              <font>
                <color theme="0"/>
              </font>
              <fill>
                <patternFill>
                  <bgColor theme="0"/>
                </patternFill>
              </fill>
              <border>
                <left/>
                <right/>
                <top/>
                <bottom/>
                <vertical/>
                <horizontal/>
              </border>
            </x14:dxf>
          </x14:cfRule>
          <xm:sqref>G73:H74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O64"/>
  <sheetViews>
    <sheetView showGridLines="0" showRowColHeaders="0" topLeftCell="C1" zoomScale="70" zoomScaleNormal="70" workbookViewId="0">
      <pane ySplit="2" topLeftCell="A51" activePane="bottomLeft" state="frozen"/>
      <selection pane="bottomLeft" activeCell="G56" sqref="G56:H57"/>
    </sheetView>
  </sheetViews>
  <sheetFormatPr defaultColWidth="9.140625" defaultRowHeight="12.75" x14ac:dyDescent="0.2"/>
  <cols>
    <col min="1" max="1" width="2.7109375" style="9" customWidth="1"/>
    <col min="2" max="2" width="5.7109375" style="9" customWidth="1"/>
    <col min="3" max="3" width="1.7109375" style="9" customWidth="1"/>
    <col min="4" max="4" width="9.140625" style="9"/>
    <col min="5" max="5" width="80.7109375" style="9" customWidth="1"/>
    <col min="6" max="6" width="2.7109375" style="68" customWidth="1"/>
    <col min="7" max="11" width="9.140625" style="9"/>
    <col min="12" max="12" width="2.7109375" style="102" customWidth="1"/>
    <col min="13" max="14" width="30.7109375" style="9" customWidth="1"/>
    <col min="15" max="15" width="2.7109375" style="105" customWidth="1"/>
    <col min="16" max="16384" width="9.140625" style="9"/>
  </cols>
  <sheetData>
    <row r="2" spans="2:15" ht="143.1" x14ac:dyDescent="0.25">
      <c r="B2" s="26"/>
      <c r="C2" s="27"/>
      <c r="D2" s="27"/>
      <c r="E2" s="76"/>
      <c r="F2" s="39"/>
      <c r="G2" s="44" t="s">
        <v>19</v>
      </c>
      <c r="H2" s="43" t="s">
        <v>18</v>
      </c>
      <c r="I2" s="42" t="s">
        <v>16</v>
      </c>
      <c r="J2" s="41" t="s">
        <v>17</v>
      </c>
      <c r="K2" s="40" t="s">
        <v>15</v>
      </c>
      <c r="L2" s="98"/>
      <c r="M2" s="78" t="str">
        <f>CHAR(10)&amp;"Project ID:"&amp;CHAR(10)&amp;"Project name:"&amp;CHAR(10)&amp;"QBL assessment performed by:"</f>
        <v xml:space="preserve">
Project ID:
Project name:
QBL assessment performed by:</v>
      </c>
      <c r="N2" s="77" t="str">
        <f>CHAR(10)&amp;Cover!$I$14&amp;CHAR(10)&amp;Cover!$I$16&amp;CHAR(10)&amp;Cover!$I$18</f>
        <v xml:space="preserve">
</v>
      </c>
      <c r="O2" s="103"/>
    </row>
    <row r="3" spans="2:15" ht="12.6" x14ac:dyDescent="0.25">
      <c r="B3" s="30"/>
      <c r="C3" s="88"/>
      <c r="D3" s="3"/>
      <c r="E3" s="3"/>
      <c r="F3" s="45"/>
      <c r="G3" s="46"/>
      <c r="H3" s="46"/>
      <c r="I3" s="46"/>
      <c r="J3" s="46"/>
      <c r="K3" s="46"/>
      <c r="L3" s="99"/>
      <c r="M3" s="3"/>
      <c r="N3" s="3"/>
      <c r="O3" s="104"/>
    </row>
    <row r="4" spans="2:15" ht="20.100000000000001" x14ac:dyDescent="0.4">
      <c r="B4" s="30"/>
      <c r="C4" s="3"/>
      <c r="D4" s="47" t="s">
        <v>4</v>
      </c>
      <c r="E4" s="3"/>
      <c r="F4" s="45"/>
      <c r="G4" s="46"/>
      <c r="H4" s="46"/>
      <c r="I4" s="46"/>
      <c r="J4" s="46"/>
      <c r="K4" s="46"/>
      <c r="L4" s="99"/>
      <c r="M4" s="3"/>
      <c r="N4" s="3"/>
      <c r="O4" s="104"/>
    </row>
    <row r="5" spans="2:15" ht="15.6" x14ac:dyDescent="0.35">
      <c r="B5" s="30"/>
      <c r="C5" s="3"/>
      <c r="D5" s="3"/>
      <c r="E5" s="48" t="s">
        <v>14</v>
      </c>
      <c r="F5" s="45"/>
      <c r="G5" s="46"/>
      <c r="H5" s="46"/>
      <c r="I5" s="46"/>
      <c r="J5" s="46"/>
      <c r="K5" s="46"/>
      <c r="L5" s="99"/>
      <c r="M5" s="3"/>
      <c r="N5" s="3"/>
      <c r="O5" s="104"/>
    </row>
    <row r="6" spans="2:15" ht="12.6" x14ac:dyDescent="0.25">
      <c r="B6" s="30"/>
      <c r="C6" s="3"/>
      <c r="D6" s="3"/>
      <c r="E6" s="3"/>
      <c r="F6" s="45"/>
      <c r="G6" s="46"/>
      <c r="H6" s="46"/>
      <c r="I6" s="46"/>
      <c r="J6" s="46"/>
      <c r="K6" s="46"/>
      <c r="L6" s="99"/>
      <c r="M6" s="3"/>
      <c r="N6" s="3"/>
      <c r="O6" s="104"/>
    </row>
    <row r="7" spans="2:15" ht="14.1" x14ac:dyDescent="0.3">
      <c r="B7" s="30"/>
      <c r="C7" s="3"/>
      <c r="D7" s="3"/>
      <c r="E7" s="15" t="s">
        <v>42</v>
      </c>
      <c r="F7" s="45"/>
      <c r="G7" s="46"/>
      <c r="H7" s="46"/>
      <c r="I7" s="46"/>
      <c r="J7" s="46"/>
      <c r="K7" s="46"/>
      <c r="L7" s="99"/>
      <c r="M7" s="3"/>
      <c r="N7" s="3"/>
      <c r="O7" s="104"/>
    </row>
    <row r="8" spans="2:15" ht="12.6" x14ac:dyDescent="0.25">
      <c r="B8" s="30"/>
      <c r="C8" s="3"/>
      <c r="D8" s="3"/>
      <c r="E8" s="3"/>
      <c r="F8" s="45"/>
      <c r="G8" s="46"/>
      <c r="H8" s="46"/>
      <c r="I8" s="46"/>
      <c r="J8" s="46"/>
      <c r="K8" s="46"/>
      <c r="L8" s="99"/>
      <c r="M8" s="3"/>
      <c r="N8" s="3"/>
      <c r="O8" s="104"/>
    </row>
    <row r="9" spans="2:15" ht="15.6" x14ac:dyDescent="0.35">
      <c r="B9" s="30"/>
      <c r="C9" s="3"/>
      <c r="D9" s="11" t="s">
        <v>1</v>
      </c>
      <c r="E9" s="49" t="s">
        <v>6</v>
      </c>
      <c r="F9" s="45"/>
      <c r="G9" s="3"/>
      <c r="H9" s="3"/>
      <c r="I9" s="3"/>
      <c r="J9" s="3"/>
      <c r="K9" s="3"/>
      <c r="L9" s="99">
        <f>PRODUCT(L13:L17)</f>
        <v>0</v>
      </c>
      <c r="M9" s="3"/>
      <c r="N9" s="3"/>
      <c r="O9" s="104">
        <f>SUM(O13:O17)</f>
        <v>0</v>
      </c>
    </row>
    <row r="10" spans="2:15" ht="12.6" x14ac:dyDescent="0.25">
      <c r="B10" s="30"/>
      <c r="C10" s="3"/>
      <c r="D10" s="3"/>
      <c r="E10" s="3"/>
      <c r="F10" s="45"/>
      <c r="G10" s="3"/>
      <c r="H10" s="3"/>
      <c r="I10" s="3"/>
      <c r="J10" s="3"/>
      <c r="K10" s="3"/>
      <c r="L10" s="99"/>
      <c r="M10" s="3"/>
      <c r="N10" s="3"/>
      <c r="O10" s="104"/>
    </row>
    <row r="11" spans="2:15" ht="14.1" x14ac:dyDescent="0.25">
      <c r="B11" s="30"/>
      <c r="C11" s="3"/>
      <c r="D11" s="3"/>
      <c r="E11" s="50" t="s">
        <v>128</v>
      </c>
      <c r="F11" s="45"/>
      <c r="G11" s="3"/>
      <c r="H11" s="3"/>
      <c r="I11" s="3"/>
      <c r="J11" s="3"/>
      <c r="K11" s="3"/>
      <c r="L11" s="99"/>
      <c r="M11" s="3"/>
      <c r="N11" s="3"/>
      <c r="O11" s="104"/>
    </row>
    <row r="12" spans="2:15" ht="12.95" x14ac:dyDescent="0.3">
      <c r="B12" s="30"/>
      <c r="C12" s="3"/>
      <c r="D12" s="3"/>
      <c r="E12" s="3"/>
      <c r="F12" s="45"/>
      <c r="G12" s="3"/>
      <c r="H12" s="3"/>
      <c r="I12" s="3"/>
      <c r="J12" s="3"/>
      <c r="K12" s="3"/>
      <c r="L12" s="99"/>
      <c r="M12" s="51" t="str">
        <f>IF(L13=1,"Please provide rationale",IF(L13=5,"Please provide rationale","Comments (optional)"))</f>
        <v>Comments (optional)</v>
      </c>
      <c r="N12" s="51"/>
      <c r="O12" s="104"/>
    </row>
    <row r="13" spans="2:15" ht="40.5" customHeight="1" x14ac:dyDescent="0.25">
      <c r="B13" s="30"/>
      <c r="C13" s="3"/>
      <c r="D13" s="3"/>
      <c r="E13" s="82" t="s">
        <v>9</v>
      </c>
      <c r="F13" s="45"/>
      <c r="G13" s="3"/>
      <c r="H13" s="3"/>
      <c r="I13" s="3"/>
      <c r="J13" s="3"/>
      <c r="K13" s="3"/>
      <c r="L13" s="100">
        <v>0</v>
      </c>
      <c r="M13" s="120"/>
      <c r="N13" s="121"/>
      <c r="O13" s="104" t="b">
        <f>IF(M12="Please provide rationale",IF(M13="",1,0))</f>
        <v>0</v>
      </c>
    </row>
    <row r="14" spans="2:15" ht="12.95" x14ac:dyDescent="0.3">
      <c r="B14" s="30"/>
      <c r="C14" s="3"/>
      <c r="D14" s="3"/>
      <c r="E14" s="3"/>
      <c r="F14" s="45"/>
      <c r="G14" s="3"/>
      <c r="H14" s="3"/>
      <c r="I14" s="3"/>
      <c r="J14" s="3"/>
      <c r="K14" s="3"/>
      <c r="L14" s="99"/>
      <c r="M14" s="51" t="str">
        <f>IF(L15=1,"Please provide rationale",IF(L15=5,"Please provide rationale","Comments (optional)"))</f>
        <v>Comments (optional)</v>
      </c>
      <c r="N14" s="51"/>
      <c r="O14" s="104"/>
    </row>
    <row r="15" spans="2:15" ht="40.5" customHeight="1" x14ac:dyDescent="0.25">
      <c r="B15" s="30"/>
      <c r="C15" s="3"/>
      <c r="D15" s="3"/>
      <c r="E15" s="83" t="s">
        <v>10</v>
      </c>
      <c r="F15" s="45"/>
      <c r="G15" s="3"/>
      <c r="H15" s="3"/>
      <c r="I15" s="3"/>
      <c r="J15" s="3"/>
      <c r="K15" s="3"/>
      <c r="L15" s="100">
        <v>0</v>
      </c>
      <c r="M15" s="120"/>
      <c r="N15" s="121"/>
      <c r="O15" s="104" t="b">
        <f>IF(M14="Please provide rationale",IF(M15="",1,0))</f>
        <v>0</v>
      </c>
    </row>
    <row r="16" spans="2:15" ht="12.95" x14ac:dyDescent="0.3">
      <c r="B16" s="30"/>
      <c r="C16" s="3"/>
      <c r="D16" s="3"/>
      <c r="E16" s="3"/>
      <c r="F16" s="45"/>
      <c r="G16" s="3"/>
      <c r="H16" s="3"/>
      <c r="I16" s="3"/>
      <c r="J16" s="3"/>
      <c r="K16" s="3"/>
      <c r="L16" s="99"/>
      <c r="M16" s="51" t="str">
        <f>IF(L17=1,"Please provide rationale",IF(L17=5,"Please provide rationale","Comments (optional)"))</f>
        <v>Comments (optional)</v>
      </c>
      <c r="N16" s="51"/>
      <c r="O16" s="104"/>
    </row>
    <row r="17" spans="2:15" ht="40.5" customHeight="1" x14ac:dyDescent="0.25">
      <c r="B17" s="30"/>
      <c r="C17" s="3"/>
      <c r="D17" s="3"/>
      <c r="E17" s="83" t="s">
        <v>20</v>
      </c>
      <c r="F17" s="45"/>
      <c r="G17" s="3"/>
      <c r="H17" s="3"/>
      <c r="I17" s="3"/>
      <c r="J17" s="3"/>
      <c r="K17" s="3"/>
      <c r="L17" s="100">
        <v>0</v>
      </c>
      <c r="M17" s="120"/>
      <c r="N17" s="121"/>
      <c r="O17" s="104" t="b">
        <f>IF(M16="Please provide rationale",IF(M17="",1,0))</f>
        <v>0</v>
      </c>
    </row>
    <row r="18" spans="2:15" ht="20.100000000000001" customHeight="1" x14ac:dyDescent="0.25">
      <c r="B18" s="30"/>
      <c r="C18" s="3"/>
      <c r="D18" s="3"/>
      <c r="E18" s="3"/>
      <c r="F18" s="45"/>
      <c r="G18" s="3"/>
      <c r="H18" s="3"/>
      <c r="I18" s="3"/>
      <c r="J18" s="3"/>
      <c r="K18" s="3"/>
      <c r="L18" s="99"/>
      <c r="M18" s="3"/>
      <c r="N18" s="3"/>
      <c r="O18" s="104"/>
    </row>
    <row r="19" spans="2:15" ht="15.6" x14ac:dyDescent="0.35">
      <c r="B19" s="30"/>
      <c r="C19" s="3"/>
      <c r="D19" s="52" t="s">
        <v>2</v>
      </c>
      <c r="E19" s="53" t="s">
        <v>7</v>
      </c>
      <c r="F19" s="45"/>
      <c r="G19" s="3"/>
      <c r="H19" s="3"/>
      <c r="I19" s="3"/>
      <c r="J19" s="3"/>
      <c r="K19" s="3"/>
      <c r="L19" s="99">
        <f>PRODUCT(L23:L27)</f>
        <v>0</v>
      </c>
      <c r="M19" s="3"/>
      <c r="N19" s="3"/>
      <c r="O19" s="104">
        <f>SUM(O23:O27)</f>
        <v>0</v>
      </c>
    </row>
    <row r="20" spans="2:15" ht="12.6" x14ac:dyDescent="0.25">
      <c r="B20" s="30"/>
      <c r="C20" s="3"/>
      <c r="D20" s="3"/>
      <c r="E20" s="3"/>
      <c r="F20" s="45"/>
      <c r="G20" s="3"/>
      <c r="H20" s="3"/>
      <c r="I20" s="3"/>
      <c r="J20" s="3"/>
      <c r="K20" s="3"/>
      <c r="L20" s="99"/>
      <c r="M20" s="3"/>
      <c r="N20" s="3"/>
      <c r="O20" s="104"/>
    </row>
    <row r="21" spans="2:15" ht="14.1" x14ac:dyDescent="0.25">
      <c r="B21" s="30"/>
      <c r="C21" s="3"/>
      <c r="D21" s="3"/>
      <c r="E21" s="50" t="s">
        <v>128</v>
      </c>
      <c r="F21" s="45"/>
      <c r="G21" s="3"/>
      <c r="H21" s="3"/>
      <c r="I21" s="3"/>
      <c r="J21" s="3"/>
      <c r="K21" s="3"/>
      <c r="L21" s="99"/>
      <c r="M21" s="3"/>
      <c r="N21" s="3"/>
      <c r="O21" s="104"/>
    </row>
    <row r="22" spans="2:15" ht="12.95" x14ac:dyDescent="0.3">
      <c r="B22" s="30"/>
      <c r="C22" s="3"/>
      <c r="D22" s="3"/>
      <c r="E22" s="3"/>
      <c r="F22" s="45"/>
      <c r="G22" s="3"/>
      <c r="H22" s="3"/>
      <c r="I22" s="3"/>
      <c r="J22" s="3"/>
      <c r="K22" s="3"/>
      <c r="L22" s="99"/>
      <c r="M22" s="51" t="str">
        <f>IF(L23=1,"Please provide rationale",IF(L23=5,"Please provide rationale","Comments (optional)"))</f>
        <v>Comments (optional)</v>
      </c>
      <c r="N22" s="51"/>
      <c r="O22" s="104"/>
    </row>
    <row r="23" spans="2:15" ht="40.5" customHeight="1" x14ac:dyDescent="0.25">
      <c r="B23" s="30"/>
      <c r="C23" s="3"/>
      <c r="D23" s="3"/>
      <c r="E23" s="83" t="s">
        <v>164</v>
      </c>
      <c r="F23" s="45"/>
      <c r="G23" s="3"/>
      <c r="H23" s="3"/>
      <c r="I23" s="3"/>
      <c r="J23" s="3"/>
      <c r="K23" s="3"/>
      <c r="L23" s="100">
        <v>0</v>
      </c>
      <c r="M23" s="120"/>
      <c r="N23" s="121"/>
      <c r="O23" s="104" t="b">
        <f>IF(M22="Please provide rationale",IF(M23="",1,0))</f>
        <v>0</v>
      </c>
    </row>
    <row r="24" spans="2:15" ht="12.95" x14ac:dyDescent="0.3">
      <c r="B24" s="30"/>
      <c r="C24" s="3"/>
      <c r="D24" s="3"/>
      <c r="E24" s="54"/>
      <c r="F24" s="45"/>
      <c r="G24" s="3"/>
      <c r="H24" s="3"/>
      <c r="I24" s="3"/>
      <c r="J24" s="3"/>
      <c r="K24" s="3"/>
      <c r="L24" s="99"/>
      <c r="M24" s="51" t="str">
        <f>IF(L25=1,"Please provide rationale",IF(L25=5,"Please provide rationale","Comments (optional)"))</f>
        <v>Comments (optional)</v>
      </c>
      <c r="N24" s="51"/>
      <c r="O24" s="104"/>
    </row>
    <row r="25" spans="2:15" ht="40.5" customHeight="1" x14ac:dyDescent="0.25">
      <c r="B25" s="30"/>
      <c r="C25" s="3"/>
      <c r="D25" s="3"/>
      <c r="E25" s="83" t="s">
        <v>11</v>
      </c>
      <c r="F25" s="45"/>
      <c r="G25" s="3"/>
      <c r="H25" s="3"/>
      <c r="I25" s="3"/>
      <c r="J25" s="3"/>
      <c r="K25" s="3"/>
      <c r="L25" s="100">
        <v>0</v>
      </c>
      <c r="M25" s="120"/>
      <c r="N25" s="121"/>
      <c r="O25" s="104" t="b">
        <f>IF(M24="Please provide rationale",IF(M25="",1,0))</f>
        <v>0</v>
      </c>
    </row>
    <row r="26" spans="2:15" ht="12.95" x14ac:dyDescent="0.3">
      <c r="B26" s="30"/>
      <c r="C26" s="3"/>
      <c r="D26" s="3"/>
      <c r="E26" s="54"/>
      <c r="F26" s="45"/>
      <c r="G26" s="3"/>
      <c r="H26" s="3"/>
      <c r="I26" s="3"/>
      <c r="J26" s="3"/>
      <c r="K26" s="3"/>
      <c r="L26" s="99"/>
      <c r="M26" s="51" t="str">
        <f>IF(L27=1,"Please provide rationale",IF(L27=5,"Please provide rationale","Comments (optional)"))</f>
        <v>Comments (optional)</v>
      </c>
      <c r="N26" s="51"/>
      <c r="O26" s="104"/>
    </row>
    <row r="27" spans="2:15" ht="40.5" customHeight="1" x14ac:dyDescent="0.25">
      <c r="B27" s="30"/>
      <c r="C27" s="3"/>
      <c r="D27" s="3"/>
      <c r="E27" s="82" t="s">
        <v>57</v>
      </c>
      <c r="F27" s="45"/>
      <c r="G27" s="3"/>
      <c r="H27" s="3"/>
      <c r="I27" s="3"/>
      <c r="J27" s="3"/>
      <c r="K27" s="3"/>
      <c r="L27" s="100">
        <v>0</v>
      </c>
      <c r="M27" s="120"/>
      <c r="N27" s="121"/>
      <c r="O27" s="104" t="b">
        <f>IF(M26="Please provide rationale",IF(M27="",1,0))</f>
        <v>0</v>
      </c>
    </row>
    <row r="28" spans="2:15" ht="20.100000000000001" customHeight="1" x14ac:dyDescent="0.25">
      <c r="B28" s="30"/>
      <c r="C28" s="3"/>
      <c r="D28" s="3"/>
      <c r="E28" s="3"/>
      <c r="F28" s="45"/>
      <c r="G28" s="3"/>
      <c r="H28" s="3"/>
      <c r="I28" s="3"/>
      <c r="J28" s="3"/>
      <c r="K28" s="3"/>
      <c r="L28" s="99"/>
      <c r="M28" s="3"/>
      <c r="N28" s="3"/>
      <c r="O28" s="104"/>
    </row>
    <row r="29" spans="2:15" ht="15.6" x14ac:dyDescent="0.35">
      <c r="B29" s="30"/>
      <c r="C29" s="3"/>
      <c r="D29" s="52" t="s">
        <v>3</v>
      </c>
      <c r="E29" s="53" t="s">
        <v>8</v>
      </c>
      <c r="F29" s="45"/>
      <c r="G29" s="3"/>
      <c r="H29" s="3"/>
      <c r="I29" s="3"/>
      <c r="J29" s="3"/>
      <c r="K29" s="3"/>
      <c r="L29" s="99">
        <f>PRODUCT(L33:L37)</f>
        <v>0</v>
      </c>
      <c r="M29" s="3"/>
      <c r="N29" s="3"/>
      <c r="O29" s="104">
        <f>SUM(O33:O37)</f>
        <v>0</v>
      </c>
    </row>
    <row r="30" spans="2:15" ht="12.6" x14ac:dyDescent="0.25">
      <c r="B30" s="30"/>
      <c r="C30" s="3"/>
      <c r="D30" s="3"/>
      <c r="E30" s="3"/>
      <c r="F30" s="45"/>
      <c r="G30" s="3"/>
      <c r="H30" s="3"/>
      <c r="I30" s="3"/>
      <c r="J30" s="3"/>
      <c r="K30" s="3"/>
      <c r="L30" s="99"/>
      <c r="M30" s="3"/>
      <c r="N30" s="3"/>
      <c r="O30" s="104"/>
    </row>
    <row r="31" spans="2:15" ht="14.1" x14ac:dyDescent="0.25">
      <c r="B31" s="30"/>
      <c r="C31" s="3"/>
      <c r="D31" s="3"/>
      <c r="E31" s="50" t="s">
        <v>128</v>
      </c>
      <c r="F31" s="45"/>
      <c r="G31" s="3"/>
      <c r="H31" s="3"/>
      <c r="I31" s="3"/>
      <c r="J31" s="3"/>
      <c r="K31" s="3"/>
      <c r="L31" s="99"/>
      <c r="M31" s="3"/>
      <c r="N31" s="3"/>
      <c r="O31" s="104"/>
    </row>
    <row r="32" spans="2:15" ht="12.95" x14ac:dyDescent="0.3">
      <c r="B32" s="30"/>
      <c r="C32" s="3"/>
      <c r="D32" s="3"/>
      <c r="E32" s="3"/>
      <c r="F32" s="45"/>
      <c r="G32" s="3"/>
      <c r="H32" s="3"/>
      <c r="I32" s="3"/>
      <c r="J32" s="3"/>
      <c r="K32" s="3"/>
      <c r="L32" s="99"/>
      <c r="M32" s="51" t="str">
        <f>IF(L33=1,"Please provide rationale",IF(L33=5,"Please provide rationale","Comments (optional)"))</f>
        <v>Comments (optional)</v>
      </c>
      <c r="N32" s="51"/>
      <c r="O32" s="104"/>
    </row>
    <row r="33" spans="2:15" ht="40.5" customHeight="1" x14ac:dyDescent="0.25">
      <c r="B33" s="30"/>
      <c r="C33" s="3"/>
      <c r="D33" s="3"/>
      <c r="E33" s="82" t="s">
        <v>12</v>
      </c>
      <c r="F33" s="45"/>
      <c r="G33" s="3"/>
      <c r="H33" s="3"/>
      <c r="I33" s="3"/>
      <c r="J33" s="3"/>
      <c r="K33" s="3"/>
      <c r="L33" s="100">
        <v>0</v>
      </c>
      <c r="M33" s="120"/>
      <c r="N33" s="121"/>
      <c r="O33" s="104" t="b">
        <f>IF(M32="Please provide rationale",IF(M33="",1,0))</f>
        <v>0</v>
      </c>
    </row>
    <row r="34" spans="2:15" ht="12.95" x14ac:dyDescent="0.3">
      <c r="B34" s="30"/>
      <c r="C34" s="3"/>
      <c r="D34" s="3"/>
      <c r="E34" s="54"/>
      <c r="F34" s="45"/>
      <c r="G34" s="3"/>
      <c r="H34" s="3"/>
      <c r="I34" s="3"/>
      <c r="J34" s="3"/>
      <c r="K34" s="3"/>
      <c r="L34" s="99"/>
      <c r="M34" s="51" t="str">
        <f>IF(L35=1,"Please provide rationale",IF(L35=5,"Please provide rationale","Comments (optional)"))</f>
        <v>Comments (optional)</v>
      </c>
      <c r="N34" s="51"/>
      <c r="O34" s="104"/>
    </row>
    <row r="35" spans="2:15" ht="40.5" customHeight="1" x14ac:dyDescent="0.25">
      <c r="B35" s="30"/>
      <c r="C35" s="3"/>
      <c r="D35" s="3"/>
      <c r="E35" s="83" t="s">
        <v>13</v>
      </c>
      <c r="F35" s="45"/>
      <c r="G35" s="3"/>
      <c r="H35" s="3"/>
      <c r="I35" s="3"/>
      <c r="J35" s="3"/>
      <c r="K35" s="3"/>
      <c r="L35" s="100">
        <v>0</v>
      </c>
      <c r="M35" s="120"/>
      <c r="N35" s="121"/>
      <c r="O35" s="104" t="b">
        <f>IF(M34="Please provide rationale",IF(M35="",1,0))</f>
        <v>0</v>
      </c>
    </row>
    <row r="36" spans="2:15" ht="12.95" x14ac:dyDescent="0.3">
      <c r="B36" s="30"/>
      <c r="C36" s="3"/>
      <c r="D36" s="3"/>
      <c r="E36" s="54"/>
      <c r="F36" s="45"/>
      <c r="G36" s="3"/>
      <c r="H36" s="3"/>
      <c r="I36" s="3"/>
      <c r="J36" s="3"/>
      <c r="K36" s="3"/>
      <c r="L36" s="99"/>
      <c r="M36" s="51" t="str">
        <f>IF(L37=1,"Please provide rationale",IF(L37=5,"Please provide rationale","Comments (optional)"))</f>
        <v>Comments (optional)</v>
      </c>
      <c r="N36" s="51"/>
      <c r="O36" s="104"/>
    </row>
    <row r="37" spans="2:15" ht="40.5" customHeight="1" x14ac:dyDescent="0.25">
      <c r="B37" s="30"/>
      <c r="C37" s="3"/>
      <c r="D37" s="3"/>
      <c r="E37" s="83" t="s">
        <v>21</v>
      </c>
      <c r="F37" s="45"/>
      <c r="G37" s="3"/>
      <c r="H37" s="3"/>
      <c r="I37" s="3"/>
      <c r="J37" s="3"/>
      <c r="K37" s="3"/>
      <c r="L37" s="100">
        <v>0</v>
      </c>
      <c r="M37" s="120"/>
      <c r="N37" s="121"/>
      <c r="O37" s="104" t="b">
        <f>IF(M36="Please provide rationale",IF(M37="",1,0))</f>
        <v>0</v>
      </c>
    </row>
    <row r="38" spans="2:15" ht="20.100000000000001" customHeight="1" x14ac:dyDescent="0.25">
      <c r="B38" s="30"/>
      <c r="C38" s="3"/>
      <c r="D38" s="3"/>
      <c r="E38" s="3"/>
      <c r="F38" s="45"/>
      <c r="G38" s="3"/>
      <c r="H38" s="3"/>
      <c r="I38" s="3"/>
      <c r="J38" s="3"/>
      <c r="K38" s="3"/>
      <c r="L38" s="99"/>
      <c r="M38" s="3"/>
      <c r="N38" s="3"/>
      <c r="O38" s="104"/>
    </row>
    <row r="39" spans="2:15" ht="15.6" x14ac:dyDescent="0.35">
      <c r="B39" s="30"/>
      <c r="C39" s="3"/>
      <c r="D39" s="52" t="s">
        <v>22</v>
      </c>
      <c r="E39" s="53" t="s">
        <v>27</v>
      </c>
      <c r="F39" s="45"/>
      <c r="G39" s="3"/>
      <c r="H39" s="3"/>
      <c r="I39" s="3"/>
      <c r="J39" s="3"/>
      <c r="K39" s="3"/>
      <c r="L39" s="99"/>
      <c r="M39" s="3"/>
      <c r="N39" s="3"/>
      <c r="O39" s="104"/>
    </row>
    <row r="40" spans="2:15" ht="12.6" x14ac:dyDescent="0.25">
      <c r="B40" s="30"/>
      <c r="C40" s="3"/>
      <c r="D40" s="3"/>
      <c r="E40" s="3"/>
      <c r="F40" s="45"/>
      <c r="G40" s="3"/>
      <c r="H40" s="3"/>
      <c r="I40" s="3"/>
      <c r="J40" s="3"/>
      <c r="K40" s="3"/>
      <c r="L40" s="99"/>
      <c r="M40" s="3"/>
      <c r="N40" s="3"/>
      <c r="O40" s="104"/>
    </row>
    <row r="41" spans="2:15" ht="14.1" x14ac:dyDescent="0.25">
      <c r="B41" s="30"/>
      <c r="C41" s="3"/>
      <c r="D41" s="3"/>
      <c r="E41" s="50" t="s">
        <v>54</v>
      </c>
      <c r="F41" s="45"/>
      <c r="G41" s="5"/>
      <c r="H41" s="5"/>
      <c r="I41" s="5"/>
      <c r="J41" s="5"/>
      <c r="K41" s="5"/>
      <c r="L41" s="99"/>
      <c r="M41" s="3"/>
      <c r="N41" s="3"/>
      <c r="O41" s="104"/>
    </row>
    <row r="42" spans="2:15" ht="12.75" customHeight="1" x14ac:dyDescent="0.25">
      <c r="B42" s="30"/>
      <c r="C42" s="3"/>
      <c r="D42" s="3"/>
      <c r="E42" s="55"/>
      <c r="F42" s="45"/>
      <c r="G42" s="5"/>
      <c r="H42" s="5"/>
      <c r="I42" s="5"/>
      <c r="J42" s="5"/>
      <c r="K42" s="5"/>
      <c r="L42" s="99"/>
      <c r="M42" s="3"/>
      <c r="N42" s="3"/>
      <c r="O42" s="104"/>
    </row>
    <row r="43" spans="2:15" ht="12.75" customHeight="1" x14ac:dyDescent="0.25">
      <c r="B43" s="30"/>
      <c r="C43" s="3"/>
      <c r="D43" s="3"/>
      <c r="E43" s="138" t="s">
        <v>28</v>
      </c>
      <c r="F43" s="138"/>
      <c r="G43" s="138"/>
      <c r="H43" s="138"/>
      <c r="I43" s="138"/>
      <c r="J43" s="138"/>
      <c r="K43" s="138"/>
      <c r="L43" s="99"/>
      <c r="M43" s="3"/>
      <c r="N43" s="3"/>
      <c r="O43" s="104"/>
    </row>
    <row r="44" spans="2:15" ht="12.95" x14ac:dyDescent="0.3">
      <c r="B44" s="30"/>
      <c r="C44" s="3"/>
      <c r="D44" s="3"/>
      <c r="E44" s="3"/>
      <c r="F44" s="45"/>
      <c r="G44" s="2"/>
      <c r="H44" s="2"/>
      <c r="I44" s="2"/>
      <c r="J44" s="2"/>
      <c r="K44" s="2"/>
      <c r="L44" s="99"/>
      <c r="M44" s="122" t="s">
        <v>114</v>
      </c>
      <c r="N44" s="122"/>
      <c r="O44" s="104"/>
    </row>
    <row r="45" spans="2:15" ht="13.5" thickBot="1" x14ac:dyDescent="0.25">
      <c r="B45" s="30"/>
      <c r="C45" s="3"/>
      <c r="D45" s="3"/>
      <c r="E45" s="129"/>
      <c r="F45" s="130"/>
      <c r="G45" s="130"/>
      <c r="H45" s="130"/>
      <c r="I45" s="130"/>
      <c r="J45" s="130"/>
      <c r="K45" s="131"/>
      <c r="L45" s="99"/>
      <c r="M45" s="3"/>
      <c r="N45" s="3"/>
      <c r="O45" s="104"/>
    </row>
    <row r="46" spans="2:15" ht="15.75" thickBot="1" x14ac:dyDescent="0.3">
      <c r="B46" s="30"/>
      <c r="C46" s="3"/>
      <c r="D46" s="3"/>
      <c r="E46" s="132"/>
      <c r="F46" s="133"/>
      <c r="G46" s="133"/>
      <c r="H46" s="133"/>
      <c r="I46" s="133"/>
      <c r="J46" s="133"/>
      <c r="K46" s="134"/>
      <c r="L46" s="99"/>
      <c r="M46" s="125" t="s">
        <v>110</v>
      </c>
      <c r="N46" s="126"/>
      <c r="O46" s="104"/>
    </row>
    <row r="47" spans="2:15" ht="13.5" thickBot="1" x14ac:dyDescent="0.25">
      <c r="B47" s="30"/>
      <c r="C47" s="3"/>
      <c r="D47" s="3"/>
      <c r="E47" s="132"/>
      <c r="F47" s="133"/>
      <c r="G47" s="133"/>
      <c r="H47" s="133"/>
      <c r="I47" s="133"/>
      <c r="J47" s="133"/>
      <c r="K47" s="134"/>
      <c r="L47" s="99"/>
      <c r="M47" s="3"/>
      <c r="N47" s="3"/>
      <c r="O47" s="104"/>
    </row>
    <row r="48" spans="2:15" ht="15.75" thickBot="1" x14ac:dyDescent="0.3">
      <c r="B48" s="30"/>
      <c r="C48" s="3"/>
      <c r="D48" s="3"/>
      <c r="E48" s="132"/>
      <c r="F48" s="133"/>
      <c r="G48" s="133"/>
      <c r="H48" s="133"/>
      <c r="I48" s="133"/>
      <c r="J48" s="133"/>
      <c r="K48" s="134"/>
      <c r="L48" s="99"/>
      <c r="M48" s="123" t="s">
        <v>111</v>
      </c>
      <c r="N48" s="124"/>
      <c r="O48" s="104"/>
    </row>
    <row r="49" spans="2:15" ht="13.5" thickBot="1" x14ac:dyDescent="0.25">
      <c r="B49" s="30"/>
      <c r="C49" s="3"/>
      <c r="D49" s="3"/>
      <c r="E49" s="132"/>
      <c r="F49" s="133"/>
      <c r="G49" s="133"/>
      <c r="H49" s="133"/>
      <c r="I49" s="133"/>
      <c r="J49" s="133"/>
      <c r="K49" s="134"/>
      <c r="L49" s="99"/>
      <c r="M49" s="3"/>
      <c r="N49" s="3"/>
      <c r="O49" s="104"/>
    </row>
    <row r="50" spans="2:15" ht="15.75" thickBot="1" x14ac:dyDescent="0.3">
      <c r="B50" s="30"/>
      <c r="C50" s="3"/>
      <c r="D50" s="3"/>
      <c r="E50" s="132"/>
      <c r="F50" s="133"/>
      <c r="G50" s="133"/>
      <c r="H50" s="133"/>
      <c r="I50" s="133"/>
      <c r="J50" s="133"/>
      <c r="K50" s="134"/>
      <c r="L50" s="99"/>
      <c r="M50" s="125" t="s">
        <v>113</v>
      </c>
      <c r="N50" s="126"/>
      <c r="O50" s="104"/>
    </row>
    <row r="51" spans="2:15" ht="13.5" thickBot="1" x14ac:dyDescent="0.25">
      <c r="B51" s="30"/>
      <c r="C51" s="3"/>
      <c r="D51" s="3"/>
      <c r="E51" s="132"/>
      <c r="F51" s="133"/>
      <c r="G51" s="133"/>
      <c r="H51" s="133"/>
      <c r="I51" s="133"/>
      <c r="J51" s="133"/>
      <c r="K51" s="134"/>
      <c r="L51" s="99"/>
      <c r="M51" s="3"/>
      <c r="N51" s="3"/>
      <c r="O51" s="104"/>
    </row>
    <row r="52" spans="2:15" ht="15.75" thickBot="1" x14ac:dyDescent="0.3">
      <c r="B52" s="30"/>
      <c r="C52" s="3"/>
      <c r="D52" s="3"/>
      <c r="E52" s="135"/>
      <c r="F52" s="136"/>
      <c r="G52" s="136"/>
      <c r="H52" s="136"/>
      <c r="I52" s="136"/>
      <c r="J52" s="136"/>
      <c r="K52" s="137"/>
      <c r="L52" s="99"/>
      <c r="M52" s="125" t="s">
        <v>112</v>
      </c>
      <c r="N52" s="126"/>
      <c r="O52" s="104"/>
    </row>
    <row r="53" spans="2:15" ht="12.6" x14ac:dyDescent="0.25">
      <c r="B53" s="30"/>
      <c r="C53" s="3"/>
      <c r="D53" s="3"/>
      <c r="E53" s="3"/>
      <c r="F53" s="45"/>
      <c r="G53" s="3"/>
      <c r="H53" s="3"/>
      <c r="I53" s="3"/>
      <c r="J53" s="3"/>
      <c r="K53" s="3"/>
      <c r="L53" s="99"/>
      <c r="M53" s="3"/>
      <c r="N53" s="3"/>
      <c r="O53" s="104"/>
    </row>
    <row r="54" spans="2:15" ht="12.6" x14ac:dyDescent="0.25">
      <c r="B54" s="30"/>
      <c r="C54" s="3"/>
      <c r="D54" s="3"/>
      <c r="E54" s="3"/>
      <c r="F54" s="45"/>
      <c r="G54" s="3"/>
      <c r="H54" s="3"/>
      <c r="I54" s="3"/>
      <c r="J54" s="3"/>
      <c r="K54" s="3"/>
      <c r="L54" s="99"/>
      <c r="M54" s="3"/>
      <c r="N54" s="3"/>
      <c r="O54" s="104"/>
    </row>
    <row r="55" spans="2:15" ht="12.95" thickBot="1" x14ac:dyDescent="0.3">
      <c r="B55" s="30"/>
      <c r="C55" s="3"/>
      <c r="D55" s="3"/>
      <c r="E55" s="3"/>
      <c r="F55" s="45"/>
      <c r="G55" s="3"/>
      <c r="H55" s="3"/>
      <c r="I55" s="3"/>
      <c r="J55" s="3"/>
      <c r="K55" s="3"/>
      <c r="L55" s="99"/>
      <c r="M55" s="3"/>
      <c r="N55" s="3"/>
      <c r="O55" s="104"/>
    </row>
    <row r="56" spans="2:15" ht="12.75" customHeight="1" x14ac:dyDescent="0.2">
      <c r="B56" s="30"/>
      <c r="C56" s="3"/>
      <c r="D56" s="3"/>
      <c r="E56" s="3"/>
      <c r="F56" s="45"/>
      <c r="G56" s="127" t="s">
        <v>35</v>
      </c>
      <c r="H56" s="117"/>
      <c r="I56" s="3"/>
      <c r="J56" s="127" t="s">
        <v>34</v>
      </c>
      <c r="K56" s="117"/>
      <c r="L56" s="99"/>
      <c r="M56" s="3"/>
      <c r="N56" s="3"/>
      <c r="O56" s="104"/>
    </row>
    <row r="57" spans="2:15" ht="13.5" customHeight="1" thickBot="1" x14ac:dyDescent="0.25">
      <c r="B57" s="30"/>
      <c r="C57" s="3"/>
      <c r="D57" s="3"/>
      <c r="E57" s="3"/>
      <c r="F57" s="45"/>
      <c r="G57" s="128"/>
      <c r="H57" s="119"/>
      <c r="I57" s="3"/>
      <c r="J57" s="128"/>
      <c r="K57" s="119"/>
      <c r="L57" s="99"/>
      <c r="M57" s="3"/>
      <c r="N57" s="3"/>
      <c r="O57" s="104"/>
    </row>
    <row r="58" spans="2:15" ht="12.6" x14ac:dyDescent="0.25">
      <c r="B58" s="35"/>
      <c r="C58" s="37"/>
      <c r="D58" s="37"/>
      <c r="E58" s="37"/>
      <c r="F58" s="56"/>
      <c r="G58" s="37"/>
      <c r="H58" s="37"/>
      <c r="I58" s="37"/>
      <c r="J58" s="37"/>
      <c r="K58" s="37"/>
      <c r="L58" s="101"/>
      <c r="M58" s="37"/>
      <c r="N58" s="37"/>
      <c r="O58" s="72"/>
    </row>
    <row r="59" spans="2:15" ht="12.75" customHeight="1" x14ac:dyDescent="0.25">
      <c r="L59" s="105"/>
    </row>
    <row r="60" spans="2:15" ht="13.5" customHeight="1" x14ac:dyDescent="0.25">
      <c r="L60" s="105"/>
    </row>
    <row r="61" spans="2:15" ht="12.6" x14ac:dyDescent="0.25">
      <c r="L61" s="105"/>
    </row>
    <row r="62" spans="2:15" ht="12.6" x14ac:dyDescent="0.25">
      <c r="L62" s="105"/>
    </row>
    <row r="63" spans="2:15" ht="12.6" x14ac:dyDescent="0.25">
      <c r="L63" s="105"/>
    </row>
    <row r="64" spans="2:15" ht="12.6" x14ac:dyDescent="0.25">
      <c r="L64" s="105"/>
    </row>
  </sheetData>
  <sheetProtection algorithmName="SHA-512" hashValue="cosrf7gvOzrecXHtHOB7DkzmndKjF7vqBikKooWJWOcAnJ4fdqtDXeQxVSEYgofjSjX5vd44hbgGvwJqGvH5GA==" saltValue="Iayo/9ni5aS0EsLoa8dBWQ==" spinCount="100000" sheet="1" selectLockedCells="1"/>
  <mergeCells count="18">
    <mergeCell ref="M50:N50"/>
    <mergeCell ref="M52:N52"/>
    <mergeCell ref="G56:H57"/>
    <mergeCell ref="J56:K57"/>
    <mergeCell ref="M13:N13"/>
    <mergeCell ref="M15:N15"/>
    <mergeCell ref="M17:N17"/>
    <mergeCell ref="M23:N23"/>
    <mergeCell ref="M25:N25"/>
    <mergeCell ref="M27:N27"/>
    <mergeCell ref="M33:N33"/>
    <mergeCell ref="M35:N35"/>
    <mergeCell ref="M37:N37"/>
    <mergeCell ref="E45:K52"/>
    <mergeCell ref="E43:K43"/>
    <mergeCell ref="M44:N44"/>
    <mergeCell ref="M46:N46"/>
    <mergeCell ref="M48:N48"/>
  </mergeCells>
  <conditionalFormatting sqref="M12:N12">
    <cfRule type="expression" dxfId="447" priority="63">
      <formula>$O13=1</formula>
    </cfRule>
  </conditionalFormatting>
  <conditionalFormatting sqref="M13">
    <cfRule type="expression" dxfId="446" priority="62">
      <formula>$O13=1</formula>
    </cfRule>
  </conditionalFormatting>
  <conditionalFormatting sqref="M14:N14">
    <cfRule type="expression" dxfId="445" priority="61">
      <formula>$O15=1</formula>
    </cfRule>
  </conditionalFormatting>
  <conditionalFormatting sqref="M15">
    <cfRule type="expression" dxfId="444" priority="60">
      <formula>$O15=1</formula>
    </cfRule>
  </conditionalFormatting>
  <conditionalFormatting sqref="M16:N16">
    <cfRule type="expression" dxfId="443" priority="59">
      <formula>$O17=1</formula>
    </cfRule>
  </conditionalFormatting>
  <conditionalFormatting sqref="M17">
    <cfRule type="expression" dxfId="442" priority="58">
      <formula>$O17=1</formula>
    </cfRule>
  </conditionalFormatting>
  <conditionalFormatting sqref="M22:N22">
    <cfRule type="expression" dxfId="441" priority="57">
      <formula>$O23=1</formula>
    </cfRule>
  </conditionalFormatting>
  <conditionalFormatting sqref="M23">
    <cfRule type="expression" dxfId="440" priority="56">
      <formula>$O23=1</formula>
    </cfRule>
  </conditionalFormatting>
  <conditionalFormatting sqref="M24:N24">
    <cfRule type="expression" dxfId="439" priority="55">
      <formula>$O25=1</formula>
    </cfRule>
  </conditionalFormatting>
  <conditionalFormatting sqref="M25">
    <cfRule type="expression" dxfId="438" priority="54">
      <formula>$O25=1</formula>
    </cfRule>
  </conditionalFormatting>
  <conditionalFormatting sqref="M26:N26">
    <cfRule type="expression" dxfId="437" priority="53">
      <formula>$O27=1</formula>
    </cfRule>
  </conditionalFormatting>
  <conditionalFormatting sqref="M27">
    <cfRule type="expression" dxfId="436" priority="52">
      <formula>$O27=1</formula>
    </cfRule>
  </conditionalFormatting>
  <conditionalFormatting sqref="M32:N32">
    <cfRule type="expression" dxfId="435" priority="51">
      <formula>$O33=1</formula>
    </cfRule>
  </conditionalFormatting>
  <conditionalFormatting sqref="M33">
    <cfRule type="expression" dxfId="434" priority="50">
      <formula>$O33=1</formula>
    </cfRule>
  </conditionalFormatting>
  <conditionalFormatting sqref="M34:N34">
    <cfRule type="expression" dxfId="433" priority="49">
      <formula>$O35=1</formula>
    </cfRule>
  </conditionalFormatting>
  <conditionalFormatting sqref="M35">
    <cfRule type="expression" dxfId="432" priority="48">
      <formula>$O35=1</formula>
    </cfRule>
  </conditionalFormatting>
  <conditionalFormatting sqref="M36:N36">
    <cfRule type="expression" dxfId="431" priority="47">
      <formula>$O37=1</formula>
    </cfRule>
  </conditionalFormatting>
  <conditionalFormatting sqref="M37">
    <cfRule type="expression" dxfId="430" priority="46">
      <formula>$O37=1</formula>
    </cfRule>
  </conditionalFormatting>
  <conditionalFormatting sqref="G13:K13">
    <cfRule type="expression" dxfId="429" priority="41">
      <formula>$L13=5</formula>
    </cfRule>
    <cfRule type="expression" dxfId="428" priority="42">
      <formula>$L13=4</formula>
    </cfRule>
    <cfRule type="expression" dxfId="427" priority="43">
      <formula>$L13=3</formula>
    </cfRule>
    <cfRule type="expression" dxfId="426" priority="44">
      <formula>$L13=2</formula>
    </cfRule>
    <cfRule type="expression" dxfId="425" priority="45">
      <formula>$L13=1</formula>
    </cfRule>
  </conditionalFormatting>
  <conditionalFormatting sqref="G15:K15">
    <cfRule type="expression" dxfId="424" priority="36">
      <formula>$L15=5</formula>
    </cfRule>
    <cfRule type="expression" dxfId="423" priority="37">
      <formula>$L15=4</formula>
    </cfRule>
    <cfRule type="expression" dxfId="422" priority="38">
      <formula>$L15=3</formula>
    </cfRule>
    <cfRule type="expression" dxfId="421" priority="39">
      <formula>$L15=2</formula>
    </cfRule>
    <cfRule type="expression" dxfId="420" priority="40">
      <formula>$L15=1</formula>
    </cfRule>
  </conditionalFormatting>
  <conditionalFormatting sqref="G17:K17">
    <cfRule type="expression" dxfId="419" priority="31">
      <formula>$L17=5</formula>
    </cfRule>
    <cfRule type="expression" dxfId="418" priority="32">
      <formula>$L17=4</formula>
    </cfRule>
    <cfRule type="expression" dxfId="417" priority="33">
      <formula>$L17=3</formula>
    </cfRule>
    <cfRule type="expression" dxfId="416" priority="34">
      <formula>$L17=2</formula>
    </cfRule>
    <cfRule type="expression" dxfId="415" priority="35">
      <formula>$L17=1</formula>
    </cfRule>
  </conditionalFormatting>
  <conditionalFormatting sqref="G23:K23">
    <cfRule type="expression" dxfId="414" priority="26">
      <formula>$L23=5</formula>
    </cfRule>
    <cfRule type="expression" dxfId="413" priority="27">
      <formula>$L23=4</formula>
    </cfRule>
    <cfRule type="expression" dxfId="412" priority="28">
      <formula>$L23=3</formula>
    </cfRule>
    <cfRule type="expression" dxfId="411" priority="29">
      <formula>$L23=2</formula>
    </cfRule>
    <cfRule type="expression" dxfId="410" priority="30">
      <formula>$L23=1</formula>
    </cfRule>
  </conditionalFormatting>
  <conditionalFormatting sqref="G25:K25">
    <cfRule type="expression" dxfId="409" priority="21">
      <formula>$L25=5</formula>
    </cfRule>
    <cfRule type="expression" dxfId="408" priority="22">
      <formula>$L25=4</formula>
    </cfRule>
    <cfRule type="expression" dxfId="407" priority="23">
      <formula>$L25=3</formula>
    </cfRule>
    <cfRule type="expression" dxfId="406" priority="24">
      <formula>$L25=2</formula>
    </cfRule>
    <cfRule type="expression" dxfId="405" priority="25">
      <formula>$L25=1</formula>
    </cfRule>
  </conditionalFormatting>
  <conditionalFormatting sqref="G27:K27">
    <cfRule type="expression" dxfId="404" priority="16">
      <formula>$L27=5</formula>
    </cfRule>
    <cfRule type="expression" dxfId="403" priority="17">
      <formula>$L27=4</formula>
    </cfRule>
    <cfRule type="expression" dxfId="402" priority="18">
      <formula>$L27=3</formula>
    </cfRule>
    <cfRule type="expression" dxfId="401" priority="19">
      <formula>$L27=2</formula>
    </cfRule>
    <cfRule type="expression" dxfId="400" priority="20">
      <formula>$L27=1</formula>
    </cfRule>
  </conditionalFormatting>
  <conditionalFormatting sqref="G33:K33">
    <cfRule type="expression" dxfId="399" priority="11">
      <formula>$L33=5</formula>
    </cfRule>
    <cfRule type="expression" dxfId="398" priority="12">
      <formula>$L33=4</formula>
    </cfRule>
    <cfRule type="expression" dxfId="397" priority="13">
      <formula>$L33=3</formula>
    </cfRule>
    <cfRule type="expression" dxfId="396" priority="14">
      <formula>$L33=2</formula>
    </cfRule>
    <cfRule type="expression" dxfId="395" priority="15">
      <formula>$L33=1</formula>
    </cfRule>
  </conditionalFormatting>
  <conditionalFormatting sqref="G35:K35">
    <cfRule type="expression" dxfId="394" priority="6">
      <formula>$L35=5</formula>
    </cfRule>
    <cfRule type="expression" dxfId="393" priority="7">
      <formula>$L35=4</formula>
    </cfRule>
    <cfRule type="expression" dxfId="392" priority="8">
      <formula>$L35=3</formula>
    </cfRule>
    <cfRule type="expression" dxfId="391" priority="9">
      <formula>$L35=2</formula>
    </cfRule>
    <cfRule type="expression" dxfId="390" priority="10">
      <formula>$L35=1</formula>
    </cfRule>
  </conditionalFormatting>
  <conditionalFormatting sqref="G37:K37">
    <cfRule type="expression" dxfId="389" priority="1">
      <formula>$L37=5</formula>
    </cfRule>
    <cfRule type="expression" dxfId="388" priority="2">
      <formula>$L37=4</formula>
    </cfRule>
    <cfRule type="expression" dxfId="387" priority="3">
      <formula>$L37=3</formula>
    </cfRule>
    <cfRule type="expression" dxfId="386" priority="4">
      <formula>$L37=2</formula>
    </cfRule>
    <cfRule type="expression" dxfId="385" priority="5">
      <formula>$L37=1</formula>
    </cfRule>
  </conditionalFormatting>
  <dataValidations count="1">
    <dataValidation type="whole" allowBlank="1" showInputMessage="1" showErrorMessage="1" sqref="L13 L15 L17 L23 L25 L27 L33 L35 L37">
      <formula1>0</formula1>
      <formula2>5</formula2>
    </dataValidation>
  </dataValidations>
  <hyperlinks>
    <hyperlink ref="G56" location="'Asset GN'!A1" display="'Asset GN'!A1"/>
    <hyperlink ref="J56" location="'Asset GN'!A1" display="'Asset GN'!A1"/>
    <hyperlink ref="G56:H57" location="Social!C3" display="Back"/>
    <hyperlink ref="J56:K57" location="Environment!C3" display="Next"/>
    <hyperlink ref="M46:N46" location="Social!C3" display="Social"/>
    <hyperlink ref="M48:N48" location="Economic!C3" display="Economic"/>
    <hyperlink ref="M50:N50" location="Environment!C3" display="Environment"/>
    <hyperlink ref="M52:N52" location="Adaptation!C3" display="Adaptation"/>
  </hyperlinks>
  <pageMargins left="0.25" right="0.25" top="0.75" bottom="0.75" header="0.3" footer="0.3"/>
  <pageSetup paperSize="9" scale="46" fitToHeight="0" orientation="portrait" horizontalDpi="1200" verticalDpi="1200" r:id="rId1"/>
  <colBreaks count="1" manualBreakCount="1">
    <brk id="14" max="1048575" man="1"/>
  </colBreaks>
  <ignoredErrors>
    <ignoredError sqref="D28:D29 D9:D15 D18:D25 D3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6</xdr:col>
                    <xdr:colOff>0</xdr:colOff>
                    <xdr:row>13</xdr:row>
                    <xdr:rowOff>161925</xdr:rowOff>
                  </from>
                  <to>
                    <xdr:col>11</xdr:col>
                    <xdr:colOff>0</xdr:colOff>
                    <xdr:row>15</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6</xdr:col>
                    <xdr:colOff>200025</xdr:colOff>
                    <xdr:row>14</xdr:row>
                    <xdr:rowOff>123825</xdr:rowOff>
                  </from>
                  <to>
                    <xdr:col>6</xdr:col>
                    <xdr:colOff>504825</xdr:colOff>
                    <xdr:row>14</xdr:row>
                    <xdr:rowOff>352425</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7</xdr:col>
                    <xdr:colOff>200025</xdr:colOff>
                    <xdr:row>14</xdr:row>
                    <xdr:rowOff>123825</xdr:rowOff>
                  </from>
                  <to>
                    <xdr:col>7</xdr:col>
                    <xdr:colOff>504825</xdr:colOff>
                    <xdr:row>14</xdr:row>
                    <xdr:rowOff>352425</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8</xdr:col>
                    <xdr:colOff>200025</xdr:colOff>
                    <xdr:row>14</xdr:row>
                    <xdr:rowOff>123825</xdr:rowOff>
                  </from>
                  <to>
                    <xdr:col>8</xdr:col>
                    <xdr:colOff>504825</xdr:colOff>
                    <xdr:row>14</xdr:row>
                    <xdr:rowOff>352425</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9</xdr:col>
                    <xdr:colOff>200025</xdr:colOff>
                    <xdr:row>14</xdr:row>
                    <xdr:rowOff>123825</xdr:rowOff>
                  </from>
                  <to>
                    <xdr:col>9</xdr:col>
                    <xdr:colOff>504825</xdr:colOff>
                    <xdr:row>14</xdr:row>
                    <xdr:rowOff>352425</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10</xdr:col>
                    <xdr:colOff>200025</xdr:colOff>
                    <xdr:row>14</xdr:row>
                    <xdr:rowOff>123825</xdr:rowOff>
                  </from>
                  <to>
                    <xdr:col>10</xdr:col>
                    <xdr:colOff>504825</xdr:colOff>
                    <xdr:row>14</xdr:row>
                    <xdr:rowOff>352425</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6</xdr:col>
                    <xdr:colOff>0</xdr:colOff>
                    <xdr:row>11</xdr:row>
                    <xdr:rowOff>161925</xdr:rowOff>
                  </from>
                  <to>
                    <xdr:col>11</xdr:col>
                    <xdr:colOff>0</xdr:colOff>
                    <xdr:row>13</xdr:row>
                    <xdr:rowOff>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6</xdr:col>
                    <xdr:colOff>200025</xdr:colOff>
                    <xdr:row>12</xdr:row>
                    <xdr:rowOff>123825</xdr:rowOff>
                  </from>
                  <to>
                    <xdr:col>6</xdr:col>
                    <xdr:colOff>504825</xdr:colOff>
                    <xdr:row>12</xdr:row>
                    <xdr:rowOff>352425</xdr:rowOff>
                  </to>
                </anchor>
              </controlPr>
            </control>
          </mc:Choice>
        </mc:AlternateContent>
        <mc:AlternateContent xmlns:mc="http://schemas.openxmlformats.org/markup-compatibility/2006">
          <mc:Choice Requires="x14">
            <control shapeId="7177" r:id="rId12" name="Option Button 9">
              <controlPr defaultSize="0" autoFill="0" autoLine="0" autoPict="0">
                <anchor moveWithCells="1">
                  <from>
                    <xdr:col>7</xdr:col>
                    <xdr:colOff>200025</xdr:colOff>
                    <xdr:row>12</xdr:row>
                    <xdr:rowOff>123825</xdr:rowOff>
                  </from>
                  <to>
                    <xdr:col>7</xdr:col>
                    <xdr:colOff>504825</xdr:colOff>
                    <xdr:row>12</xdr:row>
                    <xdr:rowOff>352425</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8</xdr:col>
                    <xdr:colOff>200025</xdr:colOff>
                    <xdr:row>12</xdr:row>
                    <xdr:rowOff>123825</xdr:rowOff>
                  </from>
                  <to>
                    <xdr:col>8</xdr:col>
                    <xdr:colOff>504825</xdr:colOff>
                    <xdr:row>12</xdr:row>
                    <xdr:rowOff>352425</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9</xdr:col>
                    <xdr:colOff>200025</xdr:colOff>
                    <xdr:row>12</xdr:row>
                    <xdr:rowOff>123825</xdr:rowOff>
                  </from>
                  <to>
                    <xdr:col>9</xdr:col>
                    <xdr:colOff>504825</xdr:colOff>
                    <xdr:row>12</xdr:row>
                    <xdr:rowOff>352425</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10</xdr:col>
                    <xdr:colOff>200025</xdr:colOff>
                    <xdr:row>12</xdr:row>
                    <xdr:rowOff>123825</xdr:rowOff>
                  </from>
                  <to>
                    <xdr:col>10</xdr:col>
                    <xdr:colOff>504825</xdr:colOff>
                    <xdr:row>12</xdr:row>
                    <xdr:rowOff>352425</xdr:rowOff>
                  </to>
                </anchor>
              </controlPr>
            </control>
          </mc:Choice>
        </mc:AlternateContent>
        <mc:AlternateContent xmlns:mc="http://schemas.openxmlformats.org/markup-compatibility/2006">
          <mc:Choice Requires="x14">
            <control shapeId="7181" r:id="rId16" name="Group Box 13">
              <controlPr defaultSize="0" autoFill="0" autoPict="0">
                <anchor moveWithCells="1">
                  <from>
                    <xdr:col>6</xdr:col>
                    <xdr:colOff>0</xdr:colOff>
                    <xdr:row>21</xdr:row>
                    <xdr:rowOff>161925</xdr:rowOff>
                  </from>
                  <to>
                    <xdr:col>11</xdr:col>
                    <xdr:colOff>0</xdr:colOff>
                    <xdr:row>23</xdr:row>
                    <xdr:rowOff>0</xdr:rowOff>
                  </to>
                </anchor>
              </controlPr>
            </control>
          </mc:Choice>
        </mc:AlternateContent>
        <mc:AlternateContent xmlns:mc="http://schemas.openxmlformats.org/markup-compatibility/2006">
          <mc:Choice Requires="x14">
            <control shapeId="7182" r:id="rId17" name="Option Button 14">
              <controlPr defaultSize="0" autoFill="0" autoLine="0" autoPict="0">
                <anchor moveWithCells="1">
                  <from>
                    <xdr:col>6</xdr:col>
                    <xdr:colOff>200025</xdr:colOff>
                    <xdr:row>22</xdr:row>
                    <xdr:rowOff>123825</xdr:rowOff>
                  </from>
                  <to>
                    <xdr:col>6</xdr:col>
                    <xdr:colOff>504825</xdr:colOff>
                    <xdr:row>22</xdr:row>
                    <xdr:rowOff>352425</xdr:rowOff>
                  </to>
                </anchor>
              </controlPr>
            </control>
          </mc:Choice>
        </mc:AlternateContent>
        <mc:AlternateContent xmlns:mc="http://schemas.openxmlformats.org/markup-compatibility/2006">
          <mc:Choice Requires="x14">
            <control shapeId="7183" r:id="rId18" name="Option Button 15">
              <controlPr defaultSize="0" autoFill="0" autoLine="0" autoPict="0">
                <anchor moveWithCells="1">
                  <from>
                    <xdr:col>7</xdr:col>
                    <xdr:colOff>200025</xdr:colOff>
                    <xdr:row>22</xdr:row>
                    <xdr:rowOff>123825</xdr:rowOff>
                  </from>
                  <to>
                    <xdr:col>7</xdr:col>
                    <xdr:colOff>504825</xdr:colOff>
                    <xdr:row>22</xdr:row>
                    <xdr:rowOff>352425</xdr:rowOff>
                  </to>
                </anchor>
              </controlPr>
            </control>
          </mc:Choice>
        </mc:AlternateContent>
        <mc:AlternateContent xmlns:mc="http://schemas.openxmlformats.org/markup-compatibility/2006">
          <mc:Choice Requires="x14">
            <control shapeId="7184" r:id="rId19" name="Option Button 16">
              <controlPr defaultSize="0" autoFill="0" autoLine="0" autoPict="0">
                <anchor moveWithCells="1">
                  <from>
                    <xdr:col>8</xdr:col>
                    <xdr:colOff>200025</xdr:colOff>
                    <xdr:row>22</xdr:row>
                    <xdr:rowOff>123825</xdr:rowOff>
                  </from>
                  <to>
                    <xdr:col>8</xdr:col>
                    <xdr:colOff>504825</xdr:colOff>
                    <xdr:row>22</xdr:row>
                    <xdr:rowOff>352425</xdr:rowOff>
                  </to>
                </anchor>
              </controlPr>
            </control>
          </mc:Choice>
        </mc:AlternateContent>
        <mc:AlternateContent xmlns:mc="http://schemas.openxmlformats.org/markup-compatibility/2006">
          <mc:Choice Requires="x14">
            <control shapeId="7185" r:id="rId20" name="Option Button 17">
              <controlPr defaultSize="0" autoFill="0" autoLine="0" autoPict="0">
                <anchor moveWithCells="1">
                  <from>
                    <xdr:col>9</xdr:col>
                    <xdr:colOff>200025</xdr:colOff>
                    <xdr:row>22</xdr:row>
                    <xdr:rowOff>123825</xdr:rowOff>
                  </from>
                  <to>
                    <xdr:col>9</xdr:col>
                    <xdr:colOff>504825</xdr:colOff>
                    <xdr:row>22</xdr:row>
                    <xdr:rowOff>352425</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10</xdr:col>
                    <xdr:colOff>200025</xdr:colOff>
                    <xdr:row>22</xdr:row>
                    <xdr:rowOff>123825</xdr:rowOff>
                  </from>
                  <to>
                    <xdr:col>10</xdr:col>
                    <xdr:colOff>504825</xdr:colOff>
                    <xdr:row>22</xdr:row>
                    <xdr:rowOff>352425</xdr:rowOff>
                  </to>
                </anchor>
              </controlPr>
            </control>
          </mc:Choice>
        </mc:AlternateContent>
        <mc:AlternateContent xmlns:mc="http://schemas.openxmlformats.org/markup-compatibility/2006">
          <mc:Choice Requires="x14">
            <control shapeId="7187" r:id="rId22" name="Group Box 19">
              <controlPr defaultSize="0" autoFill="0" autoPict="0">
                <anchor moveWithCells="1">
                  <from>
                    <xdr:col>6</xdr:col>
                    <xdr:colOff>0</xdr:colOff>
                    <xdr:row>33</xdr:row>
                    <xdr:rowOff>161925</xdr:rowOff>
                  </from>
                  <to>
                    <xdr:col>11</xdr:col>
                    <xdr:colOff>0</xdr:colOff>
                    <xdr:row>35</xdr:row>
                    <xdr:rowOff>0</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6</xdr:col>
                    <xdr:colOff>200025</xdr:colOff>
                    <xdr:row>34</xdr:row>
                    <xdr:rowOff>123825</xdr:rowOff>
                  </from>
                  <to>
                    <xdr:col>6</xdr:col>
                    <xdr:colOff>504825</xdr:colOff>
                    <xdr:row>34</xdr:row>
                    <xdr:rowOff>352425</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7</xdr:col>
                    <xdr:colOff>200025</xdr:colOff>
                    <xdr:row>34</xdr:row>
                    <xdr:rowOff>123825</xdr:rowOff>
                  </from>
                  <to>
                    <xdr:col>7</xdr:col>
                    <xdr:colOff>504825</xdr:colOff>
                    <xdr:row>34</xdr:row>
                    <xdr:rowOff>352425</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8</xdr:col>
                    <xdr:colOff>200025</xdr:colOff>
                    <xdr:row>34</xdr:row>
                    <xdr:rowOff>123825</xdr:rowOff>
                  </from>
                  <to>
                    <xdr:col>8</xdr:col>
                    <xdr:colOff>504825</xdr:colOff>
                    <xdr:row>34</xdr:row>
                    <xdr:rowOff>352425</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9</xdr:col>
                    <xdr:colOff>200025</xdr:colOff>
                    <xdr:row>34</xdr:row>
                    <xdr:rowOff>123825</xdr:rowOff>
                  </from>
                  <to>
                    <xdr:col>9</xdr:col>
                    <xdr:colOff>504825</xdr:colOff>
                    <xdr:row>34</xdr:row>
                    <xdr:rowOff>352425</xdr:rowOff>
                  </to>
                </anchor>
              </controlPr>
            </control>
          </mc:Choice>
        </mc:AlternateContent>
        <mc:AlternateContent xmlns:mc="http://schemas.openxmlformats.org/markup-compatibility/2006">
          <mc:Choice Requires="x14">
            <control shapeId="7192" r:id="rId27" name="Option Button 24">
              <controlPr defaultSize="0" autoFill="0" autoLine="0" autoPict="0">
                <anchor moveWithCells="1">
                  <from>
                    <xdr:col>10</xdr:col>
                    <xdr:colOff>200025</xdr:colOff>
                    <xdr:row>34</xdr:row>
                    <xdr:rowOff>123825</xdr:rowOff>
                  </from>
                  <to>
                    <xdr:col>10</xdr:col>
                    <xdr:colOff>504825</xdr:colOff>
                    <xdr:row>34</xdr:row>
                    <xdr:rowOff>352425</xdr:rowOff>
                  </to>
                </anchor>
              </controlPr>
            </control>
          </mc:Choice>
        </mc:AlternateContent>
        <mc:AlternateContent xmlns:mc="http://schemas.openxmlformats.org/markup-compatibility/2006">
          <mc:Choice Requires="x14">
            <control shapeId="7193" r:id="rId28" name="Group Box 25">
              <controlPr defaultSize="0" autoFill="0" autoPict="0">
                <anchor moveWithCells="1">
                  <from>
                    <xdr:col>6</xdr:col>
                    <xdr:colOff>0</xdr:colOff>
                    <xdr:row>31</xdr:row>
                    <xdr:rowOff>161925</xdr:rowOff>
                  </from>
                  <to>
                    <xdr:col>11</xdr:col>
                    <xdr:colOff>0</xdr:colOff>
                    <xdr:row>33</xdr:row>
                    <xdr:rowOff>0</xdr:rowOff>
                  </to>
                </anchor>
              </controlPr>
            </control>
          </mc:Choice>
        </mc:AlternateContent>
        <mc:AlternateContent xmlns:mc="http://schemas.openxmlformats.org/markup-compatibility/2006">
          <mc:Choice Requires="x14">
            <control shapeId="7194" r:id="rId29" name="Option Button 26">
              <controlPr defaultSize="0" autoFill="0" autoLine="0" autoPict="0">
                <anchor moveWithCells="1">
                  <from>
                    <xdr:col>6</xdr:col>
                    <xdr:colOff>200025</xdr:colOff>
                    <xdr:row>32</xdr:row>
                    <xdr:rowOff>123825</xdr:rowOff>
                  </from>
                  <to>
                    <xdr:col>6</xdr:col>
                    <xdr:colOff>504825</xdr:colOff>
                    <xdr:row>32</xdr:row>
                    <xdr:rowOff>352425</xdr:rowOff>
                  </to>
                </anchor>
              </controlPr>
            </control>
          </mc:Choice>
        </mc:AlternateContent>
        <mc:AlternateContent xmlns:mc="http://schemas.openxmlformats.org/markup-compatibility/2006">
          <mc:Choice Requires="x14">
            <control shapeId="7195" r:id="rId30" name="Option Button 27">
              <controlPr defaultSize="0" autoFill="0" autoLine="0" autoPict="0">
                <anchor moveWithCells="1">
                  <from>
                    <xdr:col>7</xdr:col>
                    <xdr:colOff>200025</xdr:colOff>
                    <xdr:row>32</xdr:row>
                    <xdr:rowOff>123825</xdr:rowOff>
                  </from>
                  <to>
                    <xdr:col>7</xdr:col>
                    <xdr:colOff>504825</xdr:colOff>
                    <xdr:row>32</xdr:row>
                    <xdr:rowOff>352425</xdr:rowOff>
                  </to>
                </anchor>
              </controlPr>
            </control>
          </mc:Choice>
        </mc:AlternateContent>
        <mc:AlternateContent xmlns:mc="http://schemas.openxmlformats.org/markup-compatibility/2006">
          <mc:Choice Requires="x14">
            <control shapeId="7196" r:id="rId31" name="Option Button 28">
              <controlPr defaultSize="0" autoFill="0" autoLine="0" autoPict="0">
                <anchor moveWithCells="1">
                  <from>
                    <xdr:col>8</xdr:col>
                    <xdr:colOff>200025</xdr:colOff>
                    <xdr:row>32</xdr:row>
                    <xdr:rowOff>123825</xdr:rowOff>
                  </from>
                  <to>
                    <xdr:col>8</xdr:col>
                    <xdr:colOff>504825</xdr:colOff>
                    <xdr:row>32</xdr:row>
                    <xdr:rowOff>352425</xdr:rowOff>
                  </to>
                </anchor>
              </controlPr>
            </control>
          </mc:Choice>
        </mc:AlternateContent>
        <mc:AlternateContent xmlns:mc="http://schemas.openxmlformats.org/markup-compatibility/2006">
          <mc:Choice Requires="x14">
            <control shapeId="7197" r:id="rId32" name="Option Button 29">
              <controlPr defaultSize="0" autoFill="0" autoLine="0" autoPict="0">
                <anchor moveWithCells="1">
                  <from>
                    <xdr:col>9</xdr:col>
                    <xdr:colOff>200025</xdr:colOff>
                    <xdr:row>32</xdr:row>
                    <xdr:rowOff>123825</xdr:rowOff>
                  </from>
                  <to>
                    <xdr:col>9</xdr:col>
                    <xdr:colOff>504825</xdr:colOff>
                    <xdr:row>32</xdr:row>
                    <xdr:rowOff>352425</xdr:rowOff>
                  </to>
                </anchor>
              </controlPr>
            </control>
          </mc:Choice>
        </mc:AlternateContent>
        <mc:AlternateContent xmlns:mc="http://schemas.openxmlformats.org/markup-compatibility/2006">
          <mc:Choice Requires="x14">
            <control shapeId="7198" r:id="rId33" name="Option Button 30">
              <controlPr defaultSize="0" autoFill="0" autoLine="0" autoPict="0">
                <anchor moveWithCells="1">
                  <from>
                    <xdr:col>10</xdr:col>
                    <xdr:colOff>200025</xdr:colOff>
                    <xdr:row>32</xdr:row>
                    <xdr:rowOff>123825</xdr:rowOff>
                  </from>
                  <to>
                    <xdr:col>10</xdr:col>
                    <xdr:colOff>504825</xdr:colOff>
                    <xdr:row>32</xdr:row>
                    <xdr:rowOff>352425</xdr:rowOff>
                  </to>
                </anchor>
              </controlPr>
            </control>
          </mc:Choice>
        </mc:AlternateContent>
        <mc:AlternateContent xmlns:mc="http://schemas.openxmlformats.org/markup-compatibility/2006">
          <mc:Choice Requires="x14">
            <control shapeId="7199" r:id="rId34" name="Group Box 31">
              <controlPr defaultSize="0" autoFill="0" autoPict="0">
                <anchor moveWithCells="1">
                  <from>
                    <xdr:col>6</xdr:col>
                    <xdr:colOff>0</xdr:colOff>
                    <xdr:row>23</xdr:row>
                    <xdr:rowOff>161925</xdr:rowOff>
                  </from>
                  <to>
                    <xdr:col>11</xdr:col>
                    <xdr:colOff>0</xdr:colOff>
                    <xdr:row>25</xdr:row>
                    <xdr:rowOff>0</xdr:rowOff>
                  </to>
                </anchor>
              </controlPr>
            </control>
          </mc:Choice>
        </mc:AlternateContent>
        <mc:AlternateContent xmlns:mc="http://schemas.openxmlformats.org/markup-compatibility/2006">
          <mc:Choice Requires="x14">
            <control shapeId="7200" r:id="rId35" name="Option Button 32">
              <controlPr defaultSize="0" autoFill="0" autoLine="0" autoPict="0">
                <anchor moveWithCells="1">
                  <from>
                    <xdr:col>6</xdr:col>
                    <xdr:colOff>200025</xdr:colOff>
                    <xdr:row>24</xdr:row>
                    <xdr:rowOff>123825</xdr:rowOff>
                  </from>
                  <to>
                    <xdr:col>6</xdr:col>
                    <xdr:colOff>504825</xdr:colOff>
                    <xdr:row>24</xdr:row>
                    <xdr:rowOff>352425</xdr:rowOff>
                  </to>
                </anchor>
              </controlPr>
            </control>
          </mc:Choice>
        </mc:AlternateContent>
        <mc:AlternateContent xmlns:mc="http://schemas.openxmlformats.org/markup-compatibility/2006">
          <mc:Choice Requires="x14">
            <control shapeId="7201" r:id="rId36" name="Option Button 33">
              <controlPr defaultSize="0" autoFill="0" autoLine="0" autoPict="0">
                <anchor moveWithCells="1">
                  <from>
                    <xdr:col>7</xdr:col>
                    <xdr:colOff>200025</xdr:colOff>
                    <xdr:row>24</xdr:row>
                    <xdr:rowOff>123825</xdr:rowOff>
                  </from>
                  <to>
                    <xdr:col>7</xdr:col>
                    <xdr:colOff>504825</xdr:colOff>
                    <xdr:row>24</xdr:row>
                    <xdr:rowOff>352425</xdr:rowOff>
                  </to>
                </anchor>
              </controlPr>
            </control>
          </mc:Choice>
        </mc:AlternateContent>
        <mc:AlternateContent xmlns:mc="http://schemas.openxmlformats.org/markup-compatibility/2006">
          <mc:Choice Requires="x14">
            <control shapeId="7202" r:id="rId37" name="Option Button 34">
              <controlPr defaultSize="0" autoFill="0" autoLine="0" autoPict="0">
                <anchor moveWithCells="1">
                  <from>
                    <xdr:col>8</xdr:col>
                    <xdr:colOff>200025</xdr:colOff>
                    <xdr:row>24</xdr:row>
                    <xdr:rowOff>123825</xdr:rowOff>
                  </from>
                  <to>
                    <xdr:col>8</xdr:col>
                    <xdr:colOff>504825</xdr:colOff>
                    <xdr:row>24</xdr:row>
                    <xdr:rowOff>352425</xdr:rowOff>
                  </to>
                </anchor>
              </controlPr>
            </control>
          </mc:Choice>
        </mc:AlternateContent>
        <mc:AlternateContent xmlns:mc="http://schemas.openxmlformats.org/markup-compatibility/2006">
          <mc:Choice Requires="x14">
            <control shapeId="7203" r:id="rId38" name="Option Button 35">
              <controlPr defaultSize="0" autoFill="0" autoLine="0" autoPict="0">
                <anchor moveWithCells="1">
                  <from>
                    <xdr:col>9</xdr:col>
                    <xdr:colOff>200025</xdr:colOff>
                    <xdr:row>24</xdr:row>
                    <xdr:rowOff>123825</xdr:rowOff>
                  </from>
                  <to>
                    <xdr:col>9</xdr:col>
                    <xdr:colOff>504825</xdr:colOff>
                    <xdr:row>24</xdr:row>
                    <xdr:rowOff>352425</xdr:rowOff>
                  </to>
                </anchor>
              </controlPr>
            </control>
          </mc:Choice>
        </mc:AlternateContent>
        <mc:AlternateContent xmlns:mc="http://schemas.openxmlformats.org/markup-compatibility/2006">
          <mc:Choice Requires="x14">
            <control shapeId="7204" r:id="rId39" name="Option Button 36">
              <controlPr defaultSize="0" autoFill="0" autoLine="0" autoPict="0">
                <anchor moveWithCells="1">
                  <from>
                    <xdr:col>10</xdr:col>
                    <xdr:colOff>200025</xdr:colOff>
                    <xdr:row>24</xdr:row>
                    <xdr:rowOff>123825</xdr:rowOff>
                  </from>
                  <to>
                    <xdr:col>10</xdr:col>
                    <xdr:colOff>504825</xdr:colOff>
                    <xdr:row>24</xdr:row>
                    <xdr:rowOff>352425</xdr:rowOff>
                  </to>
                </anchor>
              </controlPr>
            </control>
          </mc:Choice>
        </mc:AlternateContent>
        <mc:AlternateContent xmlns:mc="http://schemas.openxmlformats.org/markup-compatibility/2006">
          <mc:Choice Requires="x14">
            <control shapeId="7205" r:id="rId40" name="Group Box 37">
              <controlPr defaultSize="0" autoFill="0" autoPict="0">
                <anchor moveWithCells="1">
                  <from>
                    <xdr:col>6</xdr:col>
                    <xdr:colOff>0</xdr:colOff>
                    <xdr:row>15</xdr:row>
                    <xdr:rowOff>161925</xdr:rowOff>
                  </from>
                  <to>
                    <xdr:col>11</xdr:col>
                    <xdr:colOff>0</xdr:colOff>
                    <xdr:row>17</xdr:row>
                    <xdr:rowOff>0</xdr:rowOff>
                  </to>
                </anchor>
              </controlPr>
            </control>
          </mc:Choice>
        </mc:AlternateContent>
        <mc:AlternateContent xmlns:mc="http://schemas.openxmlformats.org/markup-compatibility/2006">
          <mc:Choice Requires="x14">
            <control shapeId="7206" r:id="rId41" name="Option Button 38">
              <controlPr defaultSize="0" autoFill="0" autoLine="0" autoPict="0">
                <anchor moveWithCells="1">
                  <from>
                    <xdr:col>6</xdr:col>
                    <xdr:colOff>200025</xdr:colOff>
                    <xdr:row>16</xdr:row>
                    <xdr:rowOff>123825</xdr:rowOff>
                  </from>
                  <to>
                    <xdr:col>6</xdr:col>
                    <xdr:colOff>504825</xdr:colOff>
                    <xdr:row>16</xdr:row>
                    <xdr:rowOff>352425</xdr:rowOff>
                  </to>
                </anchor>
              </controlPr>
            </control>
          </mc:Choice>
        </mc:AlternateContent>
        <mc:AlternateContent xmlns:mc="http://schemas.openxmlformats.org/markup-compatibility/2006">
          <mc:Choice Requires="x14">
            <control shapeId="7207" r:id="rId42" name="Option Button 39">
              <controlPr defaultSize="0" autoFill="0" autoLine="0" autoPict="0">
                <anchor moveWithCells="1">
                  <from>
                    <xdr:col>7</xdr:col>
                    <xdr:colOff>200025</xdr:colOff>
                    <xdr:row>16</xdr:row>
                    <xdr:rowOff>123825</xdr:rowOff>
                  </from>
                  <to>
                    <xdr:col>7</xdr:col>
                    <xdr:colOff>504825</xdr:colOff>
                    <xdr:row>16</xdr:row>
                    <xdr:rowOff>352425</xdr:rowOff>
                  </to>
                </anchor>
              </controlPr>
            </control>
          </mc:Choice>
        </mc:AlternateContent>
        <mc:AlternateContent xmlns:mc="http://schemas.openxmlformats.org/markup-compatibility/2006">
          <mc:Choice Requires="x14">
            <control shapeId="7208" r:id="rId43" name="Option Button 40">
              <controlPr defaultSize="0" autoFill="0" autoLine="0" autoPict="0">
                <anchor moveWithCells="1">
                  <from>
                    <xdr:col>8</xdr:col>
                    <xdr:colOff>200025</xdr:colOff>
                    <xdr:row>16</xdr:row>
                    <xdr:rowOff>123825</xdr:rowOff>
                  </from>
                  <to>
                    <xdr:col>8</xdr:col>
                    <xdr:colOff>504825</xdr:colOff>
                    <xdr:row>16</xdr:row>
                    <xdr:rowOff>352425</xdr:rowOff>
                  </to>
                </anchor>
              </controlPr>
            </control>
          </mc:Choice>
        </mc:AlternateContent>
        <mc:AlternateContent xmlns:mc="http://schemas.openxmlformats.org/markup-compatibility/2006">
          <mc:Choice Requires="x14">
            <control shapeId="7209" r:id="rId44" name="Option Button 41">
              <controlPr defaultSize="0" autoFill="0" autoLine="0" autoPict="0">
                <anchor moveWithCells="1">
                  <from>
                    <xdr:col>9</xdr:col>
                    <xdr:colOff>200025</xdr:colOff>
                    <xdr:row>16</xdr:row>
                    <xdr:rowOff>123825</xdr:rowOff>
                  </from>
                  <to>
                    <xdr:col>9</xdr:col>
                    <xdr:colOff>504825</xdr:colOff>
                    <xdr:row>16</xdr:row>
                    <xdr:rowOff>352425</xdr:rowOff>
                  </to>
                </anchor>
              </controlPr>
            </control>
          </mc:Choice>
        </mc:AlternateContent>
        <mc:AlternateContent xmlns:mc="http://schemas.openxmlformats.org/markup-compatibility/2006">
          <mc:Choice Requires="x14">
            <control shapeId="7210" r:id="rId45" name="Option Button 42">
              <controlPr defaultSize="0" autoFill="0" autoLine="0" autoPict="0">
                <anchor moveWithCells="1">
                  <from>
                    <xdr:col>10</xdr:col>
                    <xdr:colOff>200025</xdr:colOff>
                    <xdr:row>16</xdr:row>
                    <xdr:rowOff>123825</xdr:rowOff>
                  </from>
                  <to>
                    <xdr:col>10</xdr:col>
                    <xdr:colOff>504825</xdr:colOff>
                    <xdr:row>16</xdr:row>
                    <xdr:rowOff>352425</xdr:rowOff>
                  </to>
                </anchor>
              </controlPr>
            </control>
          </mc:Choice>
        </mc:AlternateContent>
        <mc:AlternateContent xmlns:mc="http://schemas.openxmlformats.org/markup-compatibility/2006">
          <mc:Choice Requires="x14">
            <control shapeId="7211" r:id="rId46" name="Group Box 43">
              <controlPr defaultSize="0" autoFill="0" autoPict="0">
                <anchor moveWithCells="1">
                  <from>
                    <xdr:col>6</xdr:col>
                    <xdr:colOff>0</xdr:colOff>
                    <xdr:row>25</xdr:row>
                    <xdr:rowOff>161925</xdr:rowOff>
                  </from>
                  <to>
                    <xdr:col>11</xdr:col>
                    <xdr:colOff>0</xdr:colOff>
                    <xdr:row>27</xdr:row>
                    <xdr:rowOff>0</xdr:rowOff>
                  </to>
                </anchor>
              </controlPr>
            </control>
          </mc:Choice>
        </mc:AlternateContent>
        <mc:AlternateContent xmlns:mc="http://schemas.openxmlformats.org/markup-compatibility/2006">
          <mc:Choice Requires="x14">
            <control shapeId="7212" r:id="rId47" name="Option Button 44">
              <controlPr defaultSize="0" autoFill="0" autoLine="0" autoPict="0">
                <anchor moveWithCells="1">
                  <from>
                    <xdr:col>6</xdr:col>
                    <xdr:colOff>200025</xdr:colOff>
                    <xdr:row>26</xdr:row>
                    <xdr:rowOff>123825</xdr:rowOff>
                  </from>
                  <to>
                    <xdr:col>6</xdr:col>
                    <xdr:colOff>504825</xdr:colOff>
                    <xdr:row>26</xdr:row>
                    <xdr:rowOff>352425</xdr:rowOff>
                  </to>
                </anchor>
              </controlPr>
            </control>
          </mc:Choice>
        </mc:AlternateContent>
        <mc:AlternateContent xmlns:mc="http://schemas.openxmlformats.org/markup-compatibility/2006">
          <mc:Choice Requires="x14">
            <control shapeId="7213" r:id="rId48" name="Option Button 45">
              <controlPr defaultSize="0" autoFill="0" autoLine="0" autoPict="0">
                <anchor moveWithCells="1">
                  <from>
                    <xdr:col>7</xdr:col>
                    <xdr:colOff>200025</xdr:colOff>
                    <xdr:row>26</xdr:row>
                    <xdr:rowOff>123825</xdr:rowOff>
                  </from>
                  <to>
                    <xdr:col>7</xdr:col>
                    <xdr:colOff>504825</xdr:colOff>
                    <xdr:row>26</xdr:row>
                    <xdr:rowOff>352425</xdr:rowOff>
                  </to>
                </anchor>
              </controlPr>
            </control>
          </mc:Choice>
        </mc:AlternateContent>
        <mc:AlternateContent xmlns:mc="http://schemas.openxmlformats.org/markup-compatibility/2006">
          <mc:Choice Requires="x14">
            <control shapeId="7214" r:id="rId49" name="Option Button 46">
              <controlPr defaultSize="0" autoFill="0" autoLine="0" autoPict="0">
                <anchor moveWithCells="1">
                  <from>
                    <xdr:col>8</xdr:col>
                    <xdr:colOff>200025</xdr:colOff>
                    <xdr:row>26</xdr:row>
                    <xdr:rowOff>123825</xdr:rowOff>
                  </from>
                  <to>
                    <xdr:col>8</xdr:col>
                    <xdr:colOff>504825</xdr:colOff>
                    <xdr:row>26</xdr:row>
                    <xdr:rowOff>352425</xdr:rowOff>
                  </to>
                </anchor>
              </controlPr>
            </control>
          </mc:Choice>
        </mc:AlternateContent>
        <mc:AlternateContent xmlns:mc="http://schemas.openxmlformats.org/markup-compatibility/2006">
          <mc:Choice Requires="x14">
            <control shapeId="7215" r:id="rId50" name="Option Button 47">
              <controlPr defaultSize="0" autoFill="0" autoLine="0" autoPict="0">
                <anchor moveWithCells="1">
                  <from>
                    <xdr:col>9</xdr:col>
                    <xdr:colOff>200025</xdr:colOff>
                    <xdr:row>26</xdr:row>
                    <xdr:rowOff>123825</xdr:rowOff>
                  </from>
                  <to>
                    <xdr:col>9</xdr:col>
                    <xdr:colOff>504825</xdr:colOff>
                    <xdr:row>26</xdr:row>
                    <xdr:rowOff>352425</xdr:rowOff>
                  </to>
                </anchor>
              </controlPr>
            </control>
          </mc:Choice>
        </mc:AlternateContent>
        <mc:AlternateContent xmlns:mc="http://schemas.openxmlformats.org/markup-compatibility/2006">
          <mc:Choice Requires="x14">
            <control shapeId="7216" r:id="rId51" name="Option Button 48">
              <controlPr defaultSize="0" autoFill="0" autoLine="0" autoPict="0">
                <anchor moveWithCells="1">
                  <from>
                    <xdr:col>10</xdr:col>
                    <xdr:colOff>200025</xdr:colOff>
                    <xdr:row>26</xdr:row>
                    <xdr:rowOff>123825</xdr:rowOff>
                  </from>
                  <to>
                    <xdr:col>10</xdr:col>
                    <xdr:colOff>504825</xdr:colOff>
                    <xdr:row>26</xdr:row>
                    <xdr:rowOff>352425</xdr:rowOff>
                  </to>
                </anchor>
              </controlPr>
            </control>
          </mc:Choice>
        </mc:AlternateContent>
        <mc:AlternateContent xmlns:mc="http://schemas.openxmlformats.org/markup-compatibility/2006">
          <mc:Choice Requires="x14">
            <control shapeId="7217" r:id="rId52" name="Group Box 49">
              <controlPr defaultSize="0" autoFill="0" autoPict="0">
                <anchor moveWithCells="1">
                  <from>
                    <xdr:col>6</xdr:col>
                    <xdr:colOff>0</xdr:colOff>
                    <xdr:row>35</xdr:row>
                    <xdr:rowOff>161925</xdr:rowOff>
                  </from>
                  <to>
                    <xdr:col>11</xdr:col>
                    <xdr:colOff>0</xdr:colOff>
                    <xdr:row>37</xdr:row>
                    <xdr:rowOff>0</xdr:rowOff>
                  </to>
                </anchor>
              </controlPr>
            </control>
          </mc:Choice>
        </mc:AlternateContent>
        <mc:AlternateContent xmlns:mc="http://schemas.openxmlformats.org/markup-compatibility/2006">
          <mc:Choice Requires="x14">
            <control shapeId="7218" r:id="rId53" name="Option Button 50">
              <controlPr defaultSize="0" autoFill="0" autoLine="0" autoPict="0">
                <anchor moveWithCells="1">
                  <from>
                    <xdr:col>6</xdr:col>
                    <xdr:colOff>200025</xdr:colOff>
                    <xdr:row>36</xdr:row>
                    <xdr:rowOff>123825</xdr:rowOff>
                  </from>
                  <to>
                    <xdr:col>6</xdr:col>
                    <xdr:colOff>504825</xdr:colOff>
                    <xdr:row>36</xdr:row>
                    <xdr:rowOff>352425</xdr:rowOff>
                  </to>
                </anchor>
              </controlPr>
            </control>
          </mc:Choice>
        </mc:AlternateContent>
        <mc:AlternateContent xmlns:mc="http://schemas.openxmlformats.org/markup-compatibility/2006">
          <mc:Choice Requires="x14">
            <control shapeId="7219" r:id="rId54" name="Option Button 51">
              <controlPr defaultSize="0" autoFill="0" autoLine="0" autoPict="0">
                <anchor moveWithCells="1">
                  <from>
                    <xdr:col>7</xdr:col>
                    <xdr:colOff>200025</xdr:colOff>
                    <xdr:row>36</xdr:row>
                    <xdr:rowOff>123825</xdr:rowOff>
                  </from>
                  <to>
                    <xdr:col>7</xdr:col>
                    <xdr:colOff>504825</xdr:colOff>
                    <xdr:row>36</xdr:row>
                    <xdr:rowOff>352425</xdr:rowOff>
                  </to>
                </anchor>
              </controlPr>
            </control>
          </mc:Choice>
        </mc:AlternateContent>
        <mc:AlternateContent xmlns:mc="http://schemas.openxmlformats.org/markup-compatibility/2006">
          <mc:Choice Requires="x14">
            <control shapeId="7220" r:id="rId55" name="Option Button 52">
              <controlPr defaultSize="0" autoFill="0" autoLine="0" autoPict="0">
                <anchor moveWithCells="1">
                  <from>
                    <xdr:col>8</xdr:col>
                    <xdr:colOff>200025</xdr:colOff>
                    <xdr:row>36</xdr:row>
                    <xdr:rowOff>123825</xdr:rowOff>
                  </from>
                  <to>
                    <xdr:col>8</xdr:col>
                    <xdr:colOff>504825</xdr:colOff>
                    <xdr:row>36</xdr:row>
                    <xdr:rowOff>352425</xdr:rowOff>
                  </to>
                </anchor>
              </controlPr>
            </control>
          </mc:Choice>
        </mc:AlternateContent>
        <mc:AlternateContent xmlns:mc="http://schemas.openxmlformats.org/markup-compatibility/2006">
          <mc:Choice Requires="x14">
            <control shapeId="7221" r:id="rId56" name="Option Button 53">
              <controlPr defaultSize="0" autoFill="0" autoLine="0" autoPict="0">
                <anchor moveWithCells="1">
                  <from>
                    <xdr:col>9</xdr:col>
                    <xdr:colOff>200025</xdr:colOff>
                    <xdr:row>36</xdr:row>
                    <xdr:rowOff>123825</xdr:rowOff>
                  </from>
                  <to>
                    <xdr:col>9</xdr:col>
                    <xdr:colOff>504825</xdr:colOff>
                    <xdr:row>36</xdr:row>
                    <xdr:rowOff>352425</xdr:rowOff>
                  </to>
                </anchor>
              </controlPr>
            </control>
          </mc:Choice>
        </mc:AlternateContent>
        <mc:AlternateContent xmlns:mc="http://schemas.openxmlformats.org/markup-compatibility/2006">
          <mc:Choice Requires="x14">
            <control shapeId="7222" r:id="rId57" name="Option Button 54">
              <controlPr defaultSize="0" autoFill="0" autoLine="0" autoPict="0">
                <anchor moveWithCells="1">
                  <from>
                    <xdr:col>10</xdr:col>
                    <xdr:colOff>200025</xdr:colOff>
                    <xdr:row>36</xdr:row>
                    <xdr:rowOff>123825</xdr:rowOff>
                  </from>
                  <to>
                    <xdr:col>10</xdr:col>
                    <xdr:colOff>504825</xdr:colOff>
                    <xdr:row>36</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O82"/>
  <sheetViews>
    <sheetView showGridLines="0" showRowColHeaders="0" zoomScale="70" zoomScaleNormal="70" zoomScaleSheetLayoutView="70" workbookViewId="0">
      <pane ySplit="2" topLeftCell="A72" activePane="bottomLeft" state="frozen"/>
      <selection pane="bottomLeft" activeCell="G78" sqref="G78:H79"/>
    </sheetView>
  </sheetViews>
  <sheetFormatPr defaultColWidth="9.140625" defaultRowHeight="12.75" x14ac:dyDescent="0.2"/>
  <cols>
    <col min="1" max="1" width="2.7109375" style="9" customWidth="1"/>
    <col min="2" max="2" width="5.7109375" style="9" customWidth="1"/>
    <col min="3" max="3" width="1.7109375" style="9" customWidth="1"/>
    <col min="4" max="4" width="9.140625" style="9"/>
    <col min="5" max="5" width="80.7109375" style="9" customWidth="1"/>
    <col min="6" max="6" width="2.7109375" style="68" customWidth="1"/>
    <col min="7" max="11" width="9.140625" style="9"/>
    <col min="12" max="12" width="2.7109375" style="102" customWidth="1"/>
    <col min="13" max="14" width="30.7109375" style="9" customWidth="1"/>
    <col min="15" max="15" width="2.7109375" style="105" customWidth="1"/>
    <col min="16" max="16384" width="9.140625" style="9"/>
  </cols>
  <sheetData>
    <row r="2" spans="2:15" ht="143.1" x14ac:dyDescent="0.25">
      <c r="B2" s="26"/>
      <c r="C2" s="27"/>
      <c r="D2" s="27"/>
      <c r="E2" s="77"/>
      <c r="F2" s="39"/>
      <c r="G2" s="44" t="s">
        <v>19</v>
      </c>
      <c r="H2" s="43" t="s">
        <v>18</v>
      </c>
      <c r="I2" s="42" t="s">
        <v>16</v>
      </c>
      <c r="J2" s="41" t="s">
        <v>17</v>
      </c>
      <c r="K2" s="40" t="s">
        <v>15</v>
      </c>
      <c r="L2" s="98"/>
      <c r="M2" s="78" t="str">
        <f>CHAR(10)&amp;"Project ID:"&amp;CHAR(10)&amp;"Project name:"&amp;CHAR(10)&amp;"QBL assessment performed by:"</f>
        <v xml:space="preserve">
Project ID:
Project name:
QBL assessment performed by:</v>
      </c>
      <c r="N2" s="77" t="str">
        <f>CHAR(10)&amp;Cover!$I$14&amp;CHAR(10)&amp;Cover!$I$16&amp;CHAR(10)&amp;Cover!$I$18</f>
        <v xml:space="preserve">
</v>
      </c>
      <c r="O2" s="103"/>
    </row>
    <row r="3" spans="2:15" ht="12.6" x14ac:dyDescent="0.25">
      <c r="B3" s="30"/>
      <c r="C3" s="89"/>
      <c r="D3" s="3"/>
      <c r="E3" s="3"/>
      <c r="F3" s="45"/>
      <c r="G3" s="46"/>
      <c r="H3" s="46"/>
      <c r="I3" s="46"/>
      <c r="J3" s="46"/>
      <c r="K3" s="46"/>
      <c r="L3" s="99"/>
      <c r="M3" s="3"/>
      <c r="N3" s="3"/>
      <c r="O3" s="104"/>
    </row>
    <row r="4" spans="2:15" ht="20.100000000000001" x14ac:dyDescent="0.4">
      <c r="B4" s="30"/>
      <c r="C4" s="3"/>
      <c r="D4" s="47" t="s">
        <v>5</v>
      </c>
      <c r="E4" s="3"/>
      <c r="F4" s="45"/>
      <c r="G4" s="46"/>
      <c r="H4" s="46"/>
      <c r="I4" s="46"/>
      <c r="J4" s="46"/>
      <c r="K4" s="46"/>
      <c r="L4" s="99"/>
      <c r="M4" s="3"/>
      <c r="N4" s="3"/>
      <c r="O4" s="104"/>
    </row>
    <row r="5" spans="2:15" ht="15.6" x14ac:dyDescent="0.35">
      <c r="B5" s="30"/>
      <c r="C5" s="3"/>
      <c r="D5" s="3"/>
      <c r="E5" s="48" t="s">
        <v>130</v>
      </c>
      <c r="F5" s="45"/>
      <c r="G5" s="46"/>
      <c r="H5" s="46"/>
      <c r="I5" s="46"/>
      <c r="J5" s="46"/>
      <c r="K5" s="46"/>
      <c r="L5" s="99"/>
      <c r="M5" s="3"/>
      <c r="N5" s="3"/>
      <c r="O5" s="104"/>
    </row>
    <row r="6" spans="2:15" ht="12.6" x14ac:dyDescent="0.25">
      <c r="B6" s="30"/>
      <c r="C6" s="3"/>
      <c r="D6" s="3"/>
      <c r="E6" s="3"/>
      <c r="F6" s="45"/>
      <c r="G6" s="46"/>
      <c r="H6" s="46"/>
      <c r="I6" s="46"/>
      <c r="J6" s="46"/>
      <c r="K6" s="46"/>
      <c r="L6" s="99"/>
      <c r="M6" s="3"/>
      <c r="N6" s="3"/>
      <c r="O6" s="104"/>
    </row>
    <row r="7" spans="2:15" ht="14.1" x14ac:dyDescent="0.3">
      <c r="B7" s="30"/>
      <c r="C7" s="3"/>
      <c r="D7" s="3"/>
      <c r="E7" s="15" t="s">
        <v>42</v>
      </c>
      <c r="F7" s="45"/>
      <c r="G7" s="46"/>
      <c r="H7" s="46"/>
      <c r="I7" s="46"/>
      <c r="J7" s="46"/>
      <c r="K7" s="46"/>
      <c r="L7" s="99"/>
      <c r="M7" s="3"/>
      <c r="N7" s="3"/>
      <c r="O7" s="104"/>
    </row>
    <row r="8" spans="2:15" ht="12.6" x14ac:dyDescent="0.25">
      <c r="B8" s="30"/>
      <c r="C8" s="3"/>
      <c r="D8" s="3"/>
      <c r="E8" s="3"/>
      <c r="F8" s="45"/>
      <c r="G8" s="46"/>
      <c r="H8" s="46"/>
      <c r="I8" s="46"/>
      <c r="J8" s="46"/>
      <c r="K8" s="46"/>
      <c r="L8" s="99"/>
      <c r="M8" s="3"/>
      <c r="N8" s="3"/>
      <c r="O8" s="104"/>
    </row>
    <row r="9" spans="2:15" ht="15.6" x14ac:dyDescent="0.35">
      <c r="B9" s="30"/>
      <c r="C9" s="3"/>
      <c r="D9" s="11" t="s">
        <v>1</v>
      </c>
      <c r="E9" s="112" t="s">
        <v>131</v>
      </c>
      <c r="F9" s="45"/>
      <c r="G9" s="3"/>
      <c r="H9" s="3"/>
      <c r="I9" s="3"/>
      <c r="J9" s="3"/>
      <c r="K9" s="3"/>
      <c r="L9" s="99">
        <f>PRODUCT(L13:L17)</f>
        <v>0</v>
      </c>
      <c r="M9" s="3"/>
      <c r="N9" s="3"/>
      <c r="O9" s="104">
        <f>SUM(O13:O17)</f>
        <v>0</v>
      </c>
    </row>
    <row r="10" spans="2:15" ht="12.6" x14ac:dyDescent="0.25">
      <c r="B10" s="30"/>
      <c r="C10" s="3"/>
      <c r="D10" s="3"/>
      <c r="E10" s="3"/>
      <c r="F10" s="45"/>
      <c r="G10" s="3"/>
      <c r="H10" s="3"/>
      <c r="I10" s="3"/>
      <c r="J10" s="3"/>
      <c r="K10" s="3"/>
      <c r="L10" s="99"/>
      <c r="M10" s="3"/>
      <c r="N10" s="3"/>
      <c r="O10" s="104"/>
    </row>
    <row r="11" spans="2:15" ht="14.1" x14ac:dyDescent="0.25">
      <c r="B11" s="30"/>
      <c r="C11" s="3"/>
      <c r="D11" s="3"/>
      <c r="E11" s="50" t="s">
        <v>128</v>
      </c>
      <c r="F11" s="45"/>
      <c r="G11" s="3"/>
      <c r="H11" s="3"/>
      <c r="I11" s="3"/>
      <c r="J11" s="3"/>
      <c r="K11" s="3"/>
      <c r="L11" s="99"/>
      <c r="M11" s="3"/>
      <c r="N11" s="3"/>
      <c r="O11" s="104"/>
    </row>
    <row r="12" spans="2:15" ht="12.95" x14ac:dyDescent="0.3">
      <c r="B12" s="30"/>
      <c r="C12" s="3"/>
      <c r="D12" s="3"/>
      <c r="E12" s="3"/>
      <c r="F12" s="45"/>
      <c r="G12" s="3"/>
      <c r="H12" s="3"/>
      <c r="I12" s="3"/>
      <c r="J12" s="3"/>
      <c r="K12" s="3"/>
      <c r="L12" s="99"/>
      <c r="M12" s="51" t="str">
        <f>IF(L13=1,"Please provide rationale",IF(L13=5,"Please provide rationale","Comments (optional)"))</f>
        <v>Comments (optional)</v>
      </c>
      <c r="N12" s="51"/>
      <c r="O12" s="104"/>
    </row>
    <row r="13" spans="2:15" ht="40.5" customHeight="1" x14ac:dyDescent="0.25">
      <c r="B13" s="30"/>
      <c r="C13" s="3"/>
      <c r="D13" s="3"/>
      <c r="E13" s="82" t="s">
        <v>149</v>
      </c>
      <c r="F13" s="45"/>
      <c r="G13" s="3"/>
      <c r="H13" s="3"/>
      <c r="I13" s="3"/>
      <c r="J13" s="3"/>
      <c r="K13" s="3"/>
      <c r="L13" s="100">
        <v>0</v>
      </c>
      <c r="M13" s="120"/>
      <c r="N13" s="121"/>
      <c r="O13" s="104" t="b">
        <f>IF(M12="Please provide rationale",IF(M13="",1,0))</f>
        <v>0</v>
      </c>
    </row>
    <row r="14" spans="2:15" ht="12.95" x14ac:dyDescent="0.3">
      <c r="B14" s="30"/>
      <c r="C14" s="3"/>
      <c r="D14" s="3"/>
      <c r="E14" s="3"/>
      <c r="F14" s="45"/>
      <c r="G14" s="3"/>
      <c r="H14" s="3"/>
      <c r="I14" s="3"/>
      <c r="J14" s="3"/>
      <c r="K14" s="3"/>
      <c r="L14" s="99"/>
      <c r="M14" s="51" t="str">
        <f>IF(L15=1,"Please provide rationale",IF(L15=5,"Please provide rationale","Comments (optional)"))</f>
        <v>Comments (optional)</v>
      </c>
      <c r="N14" s="51"/>
      <c r="O14" s="104"/>
    </row>
    <row r="15" spans="2:15" ht="40.5" customHeight="1" x14ac:dyDescent="0.25">
      <c r="B15" s="30"/>
      <c r="C15" s="3"/>
      <c r="D15" s="3"/>
      <c r="E15" s="82" t="s">
        <v>150</v>
      </c>
      <c r="F15" s="45"/>
      <c r="G15" s="3"/>
      <c r="H15" s="3"/>
      <c r="I15" s="3"/>
      <c r="J15" s="3"/>
      <c r="K15" s="3"/>
      <c r="L15" s="100">
        <v>0</v>
      </c>
      <c r="M15" s="120"/>
      <c r="N15" s="121"/>
      <c r="O15" s="104" t="b">
        <f>IF(M14="Please provide rationale",IF(M15="",1,0))</f>
        <v>0</v>
      </c>
    </row>
    <row r="16" spans="2:15" ht="12.95" x14ac:dyDescent="0.3">
      <c r="B16" s="30"/>
      <c r="C16" s="3"/>
      <c r="D16" s="3"/>
      <c r="E16" s="3"/>
      <c r="F16" s="45"/>
      <c r="G16" s="3"/>
      <c r="H16" s="3"/>
      <c r="I16" s="3"/>
      <c r="J16" s="3"/>
      <c r="K16" s="3"/>
      <c r="L16" s="99"/>
      <c r="M16" s="51" t="str">
        <f>IF(L17=1,"Please provide rationale",IF(L17=5,"Please provide rationale","Comments (optional)"))</f>
        <v>Comments (optional)</v>
      </c>
      <c r="N16" s="51"/>
      <c r="O16" s="104"/>
    </row>
    <row r="17" spans="2:15" ht="40.5" customHeight="1" x14ac:dyDescent="0.2">
      <c r="B17" s="30"/>
      <c r="C17" s="3"/>
      <c r="D17" s="3"/>
      <c r="E17" s="82" t="s">
        <v>151</v>
      </c>
      <c r="F17" s="45"/>
      <c r="G17" s="3"/>
      <c r="H17" s="3"/>
      <c r="I17" s="3"/>
      <c r="J17" s="3"/>
      <c r="K17" s="3"/>
      <c r="L17" s="100">
        <v>0</v>
      </c>
      <c r="M17" s="120"/>
      <c r="N17" s="121"/>
      <c r="O17" s="104" t="b">
        <f>IF(M16="Please provide rationale",IF(M17="",1,0))</f>
        <v>0</v>
      </c>
    </row>
    <row r="18" spans="2:15" ht="20.100000000000001" customHeight="1" x14ac:dyDescent="0.25">
      <c r="B18" s="30"/>
      <c r="C18" s="3"/>
      <c r="D18" s="3"/>
      <c r="E18" s="3"/>
      <c r="F18" s="45"/>
      <c r="G18" s="3"/>
      <c r="H18" s="3"/>
      <c r="I18" s="3"/>
      <c r="J18" s="3"/>
      <c r="K18" s="3"/>
      <c r="L18" s="99"/>
      <c r="M18" s="3"/>
      <c r="N18" s="3"/>
      <c r="O18" s="104"/>
    </row>
    <row r="19" spans="2:15" ht="15.6" x14ac:dyDescent="0.35">
      <c r="B19" s="30"/>
      <c r="C19" s="3"/>
      <c r="D19" s="52" t="s">
        <v>2</v>
      </c>
      <c r="E19" s="113" t="s">
        <v>132</v>
      </c>
      <c r="F19" s="45"/>
      <c r="G19" s="3"/>
      <c r="H19" s="3"/>
      <c r="I19" s="3"/>
      <c r="J19" s="3"/>
      <c r="K19" s="3"/>
      <c r="L19" s="99">
        <f>PRODUCT(L23:L25)</f>
        <v>0</v>
      </c>
      <c r="M19" s="3"/>
      <c r="N19" s="3"/>
      <c r="O19" s="104">
        <f>SUM(O23:O25)</f>
        <v>0</v>
      </c>
    </row>
    <row r="20" spans="2:15" ht="12.6" x14ac:dyDescent="0.25">
      <c r="B20" s="30"/>
      <c r="C20" s="3"/>
      <c r="D20" s="3"/>
      <c r="E20" s="3"/>
      <c r="F20" s="45"/>
      <c r="G20" s="3"/>
      <c r="H20" s="3"/>
      <c r="I20" s="3"/>
      <c r="J20" s="3"/>
      <c r="K20" s="3"/>
      <c r="L20" s="99"/>
      <c r="M20" s="3"/>
      <c r="N20" s="3"/>
      <c r="O20" s="104"/>
    </row>
    <row r="21" spans="2:15" ht="14.1" x14ac:dyDescent="0.25">
      <c r="B21" s="30"/>
      <c r="C21" s="3"/>
      <c r="D21" s="3"/>
      <c r="E21" s="50" t="s">
        <v>128</v>
      </c>
      <c r="F21" s="45"/>
      <c r="G21" s="3"/>
      <c r="H21" s="3"/>
      <c r="I21" s="3"/>
      <c r="J21" s="3"/>
      <c r="K21" s="3"/>
      <c r="L21" s="99"/>
      <c r="M21" s="3"/>
      <c r="N21" s="3"/>
      <c r="O21" s="104"/>
    </row>
    <row r="22" spans="2:15" ht="12.95" x14ac:dyDescent="0.3">
      <c r="B22" s="30"/>
      <c r="C22" s="3"/>
      <c r="D22" s="3"/>
      <c r="E22" s="3"/>
      <c r="F22" s="45"/>
      <c r="G22" s="3"/>
      <c r="H22" s="3"/>
      <c r="I22" s="3"/>
      <c r="J22" s="3"/>
      <c r="K22" s="3"/>
      <c r="L22" s="99"/>
      <c r="M22" s="51" t="str">
        <f>IF(L23=1,"Please provide rationale",IF(L23=5,"Please provide rationale","Comments (optional)"))</f>
        <v>Comments (optional)</v>
      </c>
      <c r="N22" s="51"/>
      <c r="O22" s="104"/>
    </row>
    <row r="23" spans="2:15" ht="40.5" customHeight="1" x14ac:dyDescent="0.25">
      <c r="B23" s="30"/>
      <c r="C23" s="3"/>
      <c r="D23" s="3"/>
      <c r="E23" s="82" t="s">
        <v>133</v>
      </c>
      <c r="F23" s="45"/>
      <c r="G23" s="3"/>
      <c r="H23" s="3"/>
      <c r="I23" s="3"/>
      <c r="J23" s="3"/>
      <c r="K23" s="3"/>
      <c r="L23" s="100">
        <v>0</v>
      </c>
      <c r="M23" s="120"/>
      <c r="N23" s="121"/>
      <c r="O23" s="104" t="b">
        <f>IF(M22="Please provide rationale",IF(M23="",1,0))</f>
        <v>0</v>
      </c>
    </row>
    <row r="24" spans="2:15" ht="12.95" x14ac:dyDescent="0.3">
      <c r="B24" s="30"/>
      <c r="C24" s="3"/>
      <c r="D24" s="3"/>
      <c r="E24" s="54"/>
      <c r="F24" s="45"/>
      <c r="G24" s="3"/>
      <c r="H24" s="3"/>
      <c r="I24" s="3"/>
      <c r="J24" s="3"/>
      <c r="K24" s="3"/>
      <c r="L24" s="99"/>
      <c r="M24" s="51" t="str">
        <f>IF(L25=1,"Please provide rationale",IF(L25=5,"Please provide rationale","Comments (optional)"))</f>
        <v>Comments (optional)</v>
      </c>
      <c r="N24" s="51"/>
      <c r="O24" s="104"/>
    </row>
    <row r="25" spans="2:15" ht="40.5" customHeight="1" x14ac:dyDescent="0.25">
      <c r="B25" s="30"/>
      <c r="C25" s="3"/>
      <c r="D25" s="3"/>
      <c r="E25" s="82" t="s">
        <v>152</v>
      </c>
      <c r="F25" s="45"/>
      <c r="G25" s="3"/>
      <c r="H25" s="3"/>
      <c r="I25" s="3"/>
      <c r="J25" s="3"/>
      <c r="K25" s="3"/>
      <c r="L25" s="100">
        <v>0</v>
      </c>
      <c r="M25" s="120"/>
      <c r="N25" s="121"/>
      <c r="O25" s="104" t="b">
        <f>IF(M24="Please provide rationale",IF(M25="",1,0))</f>
        <v>0</v>
      </c>
    </row>
    <row r="26" spans="2:15" ht="20.100000000000001" customHeight="1" x14ac:dyDescent="0.25">
      <c r="B26" s="30"/>
      <c r="C26" s="3"/>
      <c r="D26" s="3"/>
      <c r="E26" s="3"/>
      <c r="F26" s="45"/>
      <c r="G26" s="3"/>
      <c r="H26" s="3"/>
      <c r="I26" s="3"/>
      <c r="J26" s="3"/>
      <c r="K26" s="3"/>
      <c r="L26" s="99"/>
      <c r="M26" s="3"/>
      <c r="N26" s="3"/>
      <c r="O26" s="104"/>
    </row>
    <row r="27" spans="2:15" ht="15.75" x14ac:dyDescent="0.25">
      <c r="B27" s="30"/>
      <c r="C27" s="3"/>
      <c r="D27" s="52" t="s">
        <v>3</v>
      </c>
      <c r="E27" s="113" t="s">
        <v>134</v>
      </c>
      <c r="F27" s="45"/>
      <c r="G27" s="3"/>
      <c r="H27" s="3"/>
      <c r="I27" s="3"/>
      <c r="J27" s="3"/>
      <c r="K27" s="3"/>
      <c r="L27" s="99">
        <f>PRODUCT(L31:L35)</f>
        <v>0</v>
      </c>
      <c r="M27" s="3"/>
      <c r="N27" s="3"/>
      <c r="O27" s="104">
        <f>SUM(O31:O35)</f>
        <v>0</v>
      </c>
    </row>
    <row r="28" spans="2:15" ht="12.6" x14ac:dyDescent="0.25">
      <c r="B28" s="30"/>
      <c r="C28" s="3"/>
      <c r="D28" s="3"/>
      <c r="E28" s="3"/>
      <c r="F28" s="45"/>
      <c r="G28" s="3"/>
      <c r="H28" s="3"/>
      <c r="I28" s="3"/>
      <c r="J28" s="3"/>
      <c r="K28" s="3"/>
      <c r="L28" s="99"/>
      <c r="M28" s="3"/>
      <c r="N28" s="3"/>
      <c r="O28" s="104"/>
    </row>
    <row r="29" spans="2:15" ht="14.1" x14ac:dyDescent="0.25">
      <c r="B29" s="30"/>
      <c r="C29" s="3"/>
      <c r="D29" s="3"/>
      <c r="E29" s="50" t="s">
        <v>128</v>
      </c>
      <c r="F29" s="45"/>
      <c r="G29" s="3"/>
      <c r="H29" s="3"/>
      <c r="I29" s="3"/>
      <c r="J29" s="3"/>
      <c r="K29" s="3"/>
      <c r="L29" s="99"/>
      <c r="M29" s="3"/>
      <c r="N29" s="3"/>
      <c r="O29" s="104"/>
    </row>
    <row r="30" spans="2:15" ht="12.95" x14ac:dyDescent="0.3">
      <c r="B30" s="30"/>
      <c r="C30" s="3"/>
      <c r="D30" s="3"/>
      <c r="E30" s="3"/>
      <c r="F30" s="45"/>
      <c r="G30" s="3"/>
      <c r="H30" s="3"/>
      <c r="I30" s="3"/>
      <c r="J30" s="3"/>
      <c r="K30" s="3"/>
      <c r="L30" s="99"/>
      <c r="M30" s="51" t="str">
        <f>IF(L31=1,"Please provide rationale",IF(L31=5,"Please provide rationale","Comments (optional)"))</f>
        <v>Comments (optional)</v>
      </c>
      <c r="N30" s="51"/>
      <c r="O30" s="104"/>
    </row>
    <row r="31" spans="2:15" ht="40.5" customHeight="1" x14ac:dyDescent="0.25">
      <c r="B31" s="30"/>
      <c r="C31" s="3"/>
      <c r="D31" s="3"/>
      <c r="E31" s="82" t="s">
        <v>153</v>
      </c>
      <c r="F31" s="45"/>
      <c r="G31" s="3"/>
      <c r="H31" s="3"/>
      <c r="I31" s="3"/>
      <c r="J31" s="3"/>
      <c r="K31" s="3"/>
      <c r="L31" s="100">
        <v>0</v>
      </c>
      <c r="M31" s="120"/>
      <c r="N31" s="121"/>
      <c r="O31" s="104" t="b">
        <f>IF(M30="Please provide rationale",IF(M31="",1,0))</f>
        <v>0</v>
      </c>
    </row>
    <row r="32" spans="2:15" ht="12.95" x14ac:dyDescent="0.3">
      <c r="B32" s="30"/>
      <c r="C32" s="3"/>
      <c r="D32" s="3"/>
      <c r="E32" s="54"/>
      <c r="F32" s="45"/>
      <c r="G32" s="3"/>
      <c r="H32" s="3"/>
      <c r="I32" s="3"/>
      <c r="J32" s="3"/>
      <c r="K32" s="3"/>
      <c r="L32" s="99"/>
      <c r="M32" s="51" t="str">
        <f>IF(L33=1,"Please provide rationale",IF(L33=5,"Please provide rationale","Comments (optional)"))</f>
        <v>Comments (optional)</v>
      </c>
      <c r="N32" s="51"/>
      <c r="O32" s="104"/>
    </row>
    <row r="33" spans="2:15" ht="40.5" customHeight="1" x14ac:dyDescent="0.25">
      <c r="B33" s="30"/>
      <c r="C33" s="3"/>
      <c r="D33" s="3"/>
      <c r="E33" s="82" t="s">
        <v>135</v>
      </c>
      <c r="F33" s="45"/>
      <c r="G33" s="3"/>
      <c r="H33" s="3"/>
      <c r="I33" s="3"/>
      <c r="J33" s="3"/>
      <c r="K33" s="3"/>
      <c r="L33" s="100">
        <v>0</v>
      </c>
      <c r="M33" s="120"/>
      <c r="N33" s="121"/>
      <c r="O33" s="104" t="b">
        <f>IF(M32="Please provide rationale",IF(M33="",1,0))</f>
        <v>0</v>
      </c>
    </row>
    <row r="34" spans="2:15" ht="12.95" x14ac:dyDescent="0.3">
      <c r="B34" s="30"/>
      <c r="C34" s="3"/>
      <c r="D34" s="3"/>
      <c r="E34" s="54"/>
      <c r="F34" s="45"/>
      <c r="G34" s="3"/>
      <c r="H34" s="3"/>
      <c r="I34" s="3"/>
      <c r="J34" s="3"/>
      <c r="K34" s="3"/>
      <c r="L34" s="99"/>
      <c r="M34" s="51" t="str">
        <f>IF(L35=1,"Please provide rationale",IF(L35=5,"Please provide rationale","Comments (optional)"))</f>
        <v>Comments (optional)</v>
      </c>
      <c r="N34" s="51"/>
      <c r="O34" s="104"/>
    </row>
    <row r="35" spans="2:15" ht="40.5" customHeight="1" x14ac:dyDescent="0.25">
      <c r="B35" s="30"/>
      <c r="C35" s="3"/>
      <c r="D35" s="3"/>
      <c r="E35" s="82" t="s">
        <v>136</v>
      </c>
      <c r="F35" s="45"/>
      <c r="G35" s="3"/>
      <c r="H35" s="3"/>
      <c r="I35" s="3"/>
      <c r="J35" s="3"/>
      <c r="K35" s="3"/>
      <c r="L35" s="100">
        <v>0</v>
      </c>
      <c r="M35" s="120"/>
      <c r="N35" s="121"/>
      <c r="O35" s="104" t="b">
        <f>IF(M34="Please provide rationale",IF(M35="",1,0))</f>
        <v>0</v>
      </c>
    </row>
    <row r="36" spans="2:15" ht="20.100000000000001" customHeight="1" x14ac:dyDescent="0.25">
      <c r="B36" s="30"/>
      <c r="C36" s="3"/>
      <c r="D36" s="3"/>
      <c r="E36" s="3"/>
      <c r="F36" s="45"/>
      <c r="G36" s="3"/>
      <c r="H36" s="3"/>
      <c r="I36" s="3"/>
      <c r="J36" s="3"/>
      <c r="K36" s="3"/>
      <c r="L36" s="99"/>
      <c r="M36" s="3"/>
      <c r="N36" s="3"/>
      <c r="O36" s="104"/>
    </row>
    <row r="37" spans="2:15" ht="15.75" x14ac:dyDescent="0.25">
      <c r="B37" s="30"/>
      <c r="C37" s="3"/>
      <c r="D37" s="52" t="s">
        <v>22</v>
      </c>
      <c r="E37" s="113" t="s">
        <v>137</v>
      </c>
      <c r="F37" s="45"/>
      <c r="G37" s="3"/>
      <c r="H37" s="3"/>
      <c r="I37" s="3"/>
      <c r="J37" s="3"/>
      <c r="K37" s="3"/>
      <c r="L37" s="99">
        <f>PRODUCT(L41:L45)</f>
        <v>0</v>
      </c>
      <c r="M37" s="3"/>
      <c r="N37" s="3"/>
      <c r="O37" s="104">
        <f>SUM(O41:O45)</f>
        <v>0</v>
      </c>
    </row>
    <row r="38" spans="2:15" ht="12.6" x14ac:dyDescent="0.25">
      <c r="B38" s="30"/>
      <c r="C38" s="3"/>
      <c r="D38" s="3"/>
      <c r="E38" s="3"/>
      <c r="F38" s="45"/>
      <c r="G38" s="3"/>
      <c r="H38" s="3"/>
      <c r="I38" s="3"/>
      <c r="J38" s="3"/>
      <c r="K38" s="3"/>
      <c r="L38" s="99"/>
      <c r="M38" s="3"/>
      <c r="N38" s="3"/>
      <c r="O38" s="104"/>
    </row>
    <row r="39" spans="2:15" ht="14.1" x14ac:dyDescent="0.25">
      <c r="B39" s="30"/>
      <c r="C39" s="3"/>
      <c r="D39" s="3"/>
      <c r="E39" s="50" t="s">
        <v>128</v>
      </c>
      <c r="F39" s="45"/>
      <c r="G39" s="3"/>
      <c r="H39" s="3"/>
      <c r="I39" s="3"/>
      <c r="J39" s="3"/>
      <c r="K39" s="3"/>
      <c r="L39" s="99"/>
      <c r="M39" s="3"/>
      <c r="N39" s="3"/>
      <c r="O39" s="104"/>
    </row>
    <row r="40" spans="2:15" ht="12.95" x14ac:dyDescent="0.3">
      <c r="B40" s="30"/>
      <c r="C40" s="3"/>
      <c r="D40" s="3"/>
      <c r="E40" s="3"/>
      <c r="F40" s="45"/>
      <c r="G40" s="3"/>
      <c r="H40" s="3"/>
      <c r="I40" s="3"/>
      <c r="J40" s="3"/>
      <c r="K40" s="3"/>
      <c r="L40" s="99"/>
      <c r="M40" s="51" t="str">
        <f>IF(L41=1,"Please provide rationale",IF(L41=5,"Please provide rationale","Comments (optional)"))</f>
        <v>Comments (optional)</v>
      </c>
      <c r="N40" s="51"/>
      <c r="O40" s="104"/>
    </row>
    <row r="41" spans="2:15" ht="40.5" customHeight="1" x14ac:dyDescent="0.25">
      <c r="B41" s="30"/>
      <c r="C41" s="3"/>
      <c r="D41" s="3"/>
      <c r="E41" s="82" t="s">
        <v>138</v>
      </c>
      <c r="F41" s="45"/>
      <c r="G41" s="3"/>
      <c r="H41" s="3"/>
      <c r="I41" s="3"/>
      <c r="J41" s="3"/>
      <c r="K41" s="3"/>
      <c r="L41" s="100">
        <v>0</v>
      </c>
      <c r="M41" s="120"/>
      <c r="N41" s="121"/>
      <c r="O41" s="104" t="b">
        <f>IF(M40="Please provide rationale",IF(M41="",1,0))</f>
        <v>0</v>
      </c>
    </row>
    <row r="42" spans="2:15" ht="12.95" x14ac:dyDescent="0.3">
      <c r="B42" s="30"/>
      <c r="C42" s="3"/>
      <c r="D42" s="3"/>
      <c r="E42" s="54"/>
      <c r="F42" s="45"/>
      <c r="G42" s="3"/>
      <c r="H42" s="3"/>
      <c r="I42" s="3"/>
      <c r="J42" s="3"/>
      <c r="K42" s="3"/>
      <c r="L42" s="99"/>
      <c r="M42" s="51" t="str">
        <f>IF(L43=1,"Please provide rationale",IF(L43=5,"Please provide rationale","Comments (optional)"))</f>
        <v>Comments (optional)</v>
      </c>
      <c r="N42" s="51"/>
      <c r="O42" s="104"/>
    </row>
    <row r="43" spans="2:15" ht="40.5" customHeight="1" x14ac:dyDescent="0.25">
      <c r="B43" s="30"/>
      <c r="C43" s="3"/>
      <c r="D43" s="3"/>
      <c r="E43" s="82" t="s">
        <v>154</v>
      </c>
      <c r="F43" s="45"/>
      <c r="G43" s="3"/>
      <c r="H43" s="3"/>
      <c r="I43" s="3"/>
      <c r="J43" s="3"/>
      <c r="K43" s="3"/>
      <c r="L43" s="100">
        <v>0</v>
      </c>
      <c r="M43" s="120"/>
      <c r="N43" s="121"/>
      <c r="O43" s="104" t="b">
        <f>IF(M42="Please provide rationale",IF(M43="",1,0))</f>
        <v>0</v>
      </c>
    </row>
    <row r="44" spans="2:15" ht="12.95" x14ac:dyDescent="0.3">
      <c r="B44" s="30"/>
      <c r="C44" s="3"/>
      <c r="D44" s="3"/>
      <c r="E44" s="54"/>
      <c r="F44" s="45"/>
      <c r="G44" s="3"/>
      <c r="H44" s="3"/>
      <c r="I44" s="3"/>
      <c r="J44" s="3"/>
      <c r="K44" s="3"/>
      <c r="L44" s="99"/>
      <c r="M44" s="51" t="str">
        <f>IF(L45=1,"Please provide rationale",IF(L45=5,"Please provide rationale","Comments (optional)"))</f>
        <v>Comments (optional)</v>
      </c>
      <c r="N44" s="51"/>
      <c r="O44" s="104"/>
    </row>
    <row r="45" spans="2:15" ht="40.5" customHeight="1" x14ac:dyDescent="0.2">
      <c r="B45" s="30"/>
      <c r="C45" s="3"/>
      <c r="D45" s="3"/>
      <c r="E45" s="82" t="s">
        <v>139</v>
      </c>
      <c r="F45" s="45"/>
      <c r="G45" s="3"/>
      <c r="H45" s="3"/>
      <c r="I45" s="3"/>
      <c r="J45" s="3"/>
      <c r="K45" s="3"/>
      <c r="L45" s="100">
        <v>0</v>
      </c>
      <c r="M45" s="120"/>
      <c r="N45" s="121"/>
      <c r="O45" s="104" t="b">
        <f>IF(M44="Please provide rationale",IF(M45="",1,0))</f>
        <v>0</v>
      </c>
    </row>
    <row r="46" spans="2:15" ht="20.100000000000001" customHeight="1" x14ac:dyDescent="0.25">
      <c r="B46" s="30"/>
      <c r="C46" s="3"/>
      <c r="D46" s="3"/>
      <c r="E46" s="3"/>
      <c r="F46" s="45"/>
      <c r="G46" s="3"/>
      <c r="H46" s="3"/>
      <c r="I46" s="3"/>
      <c r="J46" s="3"/>
      <c r="K46" s="3"/>
      <c r="L46" s="99"/>
      <c r="M46" s="3"/>
      <c r="N46" s="3"/>
      <c r="O46" s="104"/>
    </row>
    <row r="47" spans="2:15" ht="15.6" x14ac:dyDescent="0.35">
      <c r="B47" s="30"/>
      <c r="C47" s="3"/>
      <c r="D47" s="52" t="str">
        <f>IF(Cover!$I$20='List options'!$B$2," ","5.")</f>
        <v>5.</v>
      </c>
      <c r="E47" s="57" t="str">
        <f>IF(Cover!$I$20='List options'!$B$2," ","Incorporating Water Sensitive Urban Design (WSUD) Policy requirements")</f>
        <v>Incorporating Water Sensitive Urban Design (WSUD) Policy requirements</v>
      </c>
      <c r="F47" s="45"/>
      <c r="G47" s="51"/>
      <c r="H47" s="51"/>
      <c r="I47" s="51"/>
      <c r="J47" s="51"/>
      <c r="K47" s="51"/>
      <c r="L47" s="99">
        <f>PRODUCT(L49:L51)</f>
        <v>0</v>
      </c>
      <c r="M47" s="3"/>
      <c r="N47" s="3"/>
      <c r="O47" s="104"/>
    </row>
    <row r="48" spans="2:15" ht="12.95" x14ac:dyDescent="0.3">
      <c r="B48" s="30"/>
      <c r="C48" s="3"/>
      <c r="D48" s="3"/>
      <c r="E48" s="54"/>
      <c r="F48" s="45"/>
      <c r="G48" s="79"/>
      <c r="H48" s="79"/>
      <c r="I48" s="79"/>
      <c r="J48" s="79"/>
      <c r="K48" s="79"/>
      <c r="L48" s="99"/>
      <c r="M48" s="3"/>
      <c r="N48" s="3"/>
      <c r="O48" s="104"/>
    </row>
    <row r="49" spans="2:15" ht="40.5" customHeight="1" x14ac:dyDescent="0.25">
      <c r="B49" s="30"/>
      <c r="C49" s="3"/>
      <c r="D49" s="3"/>
      <c r="E49" s="84" t="str">
        <f>IF(Cover!$I$20='List options'!$B$2," ","Have all feasible WSUD opportunities been incorporated into the project?")</f>
        <v>Have all feasible WSUD opportunities been incorporated into the project?</v>
      </c>
      <c r="F49" s="45"/>
      <c r="G49" s="139" t="s">
        <v>64</v>
      </c>
      <c r="H49" s="140"/>
      <c r="I49" s="140"/>
      <c r="J49" s="140"/>
      <c r="K49" s="141"/>
      <c r="L49" s="106">
        <f>IF(G49='List options'!$B$39,0,IF(G49='List options'!$B$41,2,1))</f>
        <v>0</v>
      </c>
      <c r="M49" s="3"/>
      <c r="N49" s="3"/>
      <c r="O49" s="104"/>
    </row>
    <row r="50" spans="2:15" ht="12.95" x14ac:dyDescent="0.3">
      <c r="B50" s="30"/>
      <c r="C50" s="3"/>
      <c r="D50" s="3"/>
      <c r="E50" s="54"/>
      <c r="F50" s="45"/>
      <c r="G50" s="51"/>
      <c r="H50" s="3"/>
      <c r="I50" s="3"/>
      <c r="J50" s="3"/>
      <c r="K50" s="3"/>
      <c r="L50" s="99"/>
      <c r="M50" s="3"/>
      <c r="N50" s="3"/>
      <c r="O50" s="104"/>
    </row>
    <row r="51" spans="2:15" ht="40.5" customHeight="1" x14ac:dyDescent="0.25">
      <c r="B51" s="30"/>
      <c r="C51" s="3"/>
      <c r="D51" s="3"/>
      <c r="E51" s="84" t="str">
        <f>IF(Cover!$I$20='List options'!$B$2," ","Has the WSUD Supporting Officer signed off at all relevant stages to confirm that WSUD Policy is being met?")</f>
        <v>Has the WSUD Supporting Officer signed off at all relevant stages to confirm that WSUD Policy is being met?</v>
      </c>
      <c r="F51" s="45"/>
      <c r="G51" s="139" t="s">
        <v>64</v>
      </c>
      <c r="H51" s="140"/>
      <c r="I51" s="140"/>
      <c r="J51" s="140"/>
      <c r="K51" s="141"/>
      <c r="L51" s="106">
        <f>IF(G51='List options'!$B$39,0,IF(G51='List options'!$B$41,2,1))</f>
        <v>0</v>
      </c>
      <c r="M51" s="3"/>
      <c r="N51" s="3"/>
      <c r="O51" s="104"/>
    </row>
    <row r="52" spans="2:15" ht="20.100000000000001" customHeight="1" x14ac:dyDescent="0.25">
      <c r="B52" s="30"/>
      <c r="C52" s="3"/>
      <c r="D52" s="3"/>
      <c r="E52" s="3"/>
      <c r="F52" s="45"/>
      <c r="G52" s="3"/>
      <c r="H52" s="3"/>
      <c r="I52" s="3"/>
      <c r="J52" s="3"/>
      <c r="K52" s="3"/>
      <c r="L52" s="99"/>
      <c r="M52" s="3"/>
      <c r="N52" s="3"/>
      <c r="O52" s="104"/>
    </row>
    <row r="53" spans="2:15" ht="15.6" x14ac:dyDescent="0.35">
      <c r="B53" s="30"/>
      <c r="C53" s="3"/>
      <c r="D53" s="52" t="str">
        <f>IF(Cover!$I$20='List options'!$B$2," ",IF(Cover!$I$22='List options'!$B$11,"6."," "))</f>
        <v xml:space="preserve"> </v>
      </c>
      <c r="E53" s="57" t="str">
        <f>IF(Cover!$I$20='List options'!$B$2," ",IF(Cover!I22='List options'!B11,"Incorporating ESD Buildings Policy requirements"," "))</f>
        <v xml:space="preserve"> </v>
      </c>
      <c r="F53" s="45"/>
      <c r="G53" s="51"/>
      <c r="H53" s="51"/>
      <c r="I53" s="51"/>
      <c r="J53" s="51"/>
      <c r="K53" s="51"/>
      <c r="L53" s="99">
        <f>PRODUCT(L54:L59)</f>
        <v>0</v>
      </c>
      <c r="M53" s="3"/>
      <c r="N53" s="3"/>
      <c r="O53" s="104"/>
    </row>
    <row r="54" spans="2:15" ht="12.95" x14ac:dyDescent="0.3">
      <c r="B54" s="30"/>
      <c r="C54" s="3"/>
      <c r="D54" s="3"/>
      <c r="E54" s="54"/>
      <c r="F54" s="45"/>
      <c r="G54" s="79"/>
      <c r="H54" s="79"/>
      <c r="I54" s="79"/>
      <c r="J54" s="79"/>
      <c r="K54" s="79"/>
      <c r="L54" s="99"/>
      <c r="M54" s="3"/>
      <c r="N54" s="3"/>
      <c r="O54" s="104"/>
    </row>
    <row r="55" spans="2:15" ht="40.5" customHeight="1" x14ac:dyDescent="0.25">
      <c r="B55" s="30"/>
      <c r="C55" s="3"/>
      <c r="D55" s="3"/>
      <c r="E55" s="84" t="str">
        <f>IF(Cover!$I$20='List options'!$B$2," ",IF(Cover!I22='List options'!B11,"What is the Building Project Type?"," "))</f>
        <v xml:space="preserve"> </v>
      </c>
      <c r="F55" s="45"/>
      <c r="G55" s="139" t="s">
        <v>64</v>
      </c>
      <c r="H55" s="140"/>
      <c r="I55" s="140"/>
      <c r="J55" s="140"/>
      <c r="K55" s="141"/>
      <c r="L55" s="106">
        <f>IF(G55='List options'!$B$21,0,1)</f>
        <v>0</v>
      </c>
      <c r="M55" s="3"/>
      <c r="N55" s="3"/>
      <c r="O55" s="104"/>
    </row>
    <row r="56" spans="2:15" ht="12.95" x14ac:dyDescent="0.3">
      <c r="B56" s="30"/>
      <c r="C56" s="3"/>
      <c r="D56" s="3"/>
      <c r="E56" s="54"/>
      <c r="F56" s="45"/>
      <c r="G56" s="79"/>
      <c r="H56" s="79"/>
      <c r="I56" s="79"/>
      <c r="J56" s="79"/>
      <c r="K56" s="79"/>
      <c r="L56" s="99"/>
      <c r="M56" s="3"/>
      <c r="N56" s="3"/>
      <c r="O56" s="104"/>
    </row>
    <row r="57" spans="2:15" ht="40.5" customHeight="1" x14ac:dyDescent="0.25">
      <c r="B57" s="30"/>
      <c r="C57" s="3"/>
      <c r="D57" s="3"/>
      <c r="E57" s="85" t="str">
        <f>IF(Cover!$I$20='List options'!$B$2," ",IF(Cover!I22='List options'!B11,"What performance standard will it meet?"," "))</f>
        <v xml:space="preserve"> </v>
      </c>
      <c r="F57" s="45"/>
      <c r="G57" s="139" t="s">
        <v>64</v>
      </c>
      <c r="H57" s="140"/>
      <c r="I57" s="140"/>
      <c r="J57" s="140"/>
      <c r="K57" s="141"/>
      <c r="L57" s="106">
        <f>IF(G57='List options'!$B$31,0,1)</f>
        <v>0</v>
      </c>
      <c r="M57" s="3"/>
      <c r="N57" s="3"/>
      <c r="O57" s="104"/>
    </row>
    <row r="58" spans="2:15" ht="12.95" x14ac:dyDescent="0.3">
      <c r="B58" s="30"/>
      <c r="C58" s="3"/>
      <c r="D58" s="3"/>
      <c r="E58" s="54"/>
      <c r="F58" s="45"/>
      <c r="G58" s="51"/>
      <c r="H58" s="3"/>
      <c r="I58" s="3"/>
      <c r="J58" s="3"/>
      <c r="K58" s="3"/>
      <c r="L58" s="99"/>
      <c r="M58" s="3"/>
      <c r="N58" s="3"/>
      <c r="O58" s="104"/>
    </row>
    <row r="59" spans="2:15" ht="40.5" customHeight="1" x14ac:dyDescent="0.25">
      <c r="B59" s="30"/>
      <c r="C59" s="3"/>
      <c r="D59" s="3"/>
      <c r="E59" s="84" t="str">
        <f>IF(Cover!$I$20='List options'!$B$2," ",IF(Cover!I22='List options'!B11,"Has the ESD Supporting Officer signed off at all relevant stages to confirm that ESD Standards are being met?"," "))</f>
        <v xml:space="preserve"> </v>
      </c>
      <c r="F59" s="45"/>
      <c r="G59" s="139" t="s">
        <v>64</v>
      </c>
      <c r="H59" s="140"/>
      <c r="I59" s="140"/>
      <c r="J59" s="140"/>
      <c r="K59" s="141"/>
      <c r="L59" s="106">
        <f>IF(G59='List options'!$B$14,0,IF(G59='List options'!$B$15,1,2))</f>
        <v>0</v>
      </c>
      <c r="M59" s="3"/>
      <c r="N59" s="3"/>
      <c r="O59" s="104"/>
    </row>
    <row r="60" spans="2:15" ht="20.100000000000001" customHeight="1" x14ac:dyDescent="0.25">
      <c r="B60" s="30"/>
      <c r="C60" s="3"/>
      <c r="D60" s="3"/>
      <c r="E60" s="3"/>
      <c r="F60" s="45"/>
      <c r="G60" s="3"/>
      <c r="H60" s="3"/>
      <c r="I60" s="3"/>
      <c r="J60" s="3"/>
      <c r="K60" s="3"/>
      <c r="L60" s="99"/>
      <c r="M60" s="3"/>
      <c r="N60" s="3"/>
      <c r="O60" s="104"/>
    </row>
    <row r="61" spans="2:15" ht="15.6" x14ac:dyDescent="0.35">
      <c r="B61" s="30"/>
      <c r="C61" s="3"/>
      <c r="D61" s="52" t="str">
        <f>IF(Cover!$I$20='List options'!$B$2,"5.",IF(Cover!$I$22='List options'!$B$11,"7.","6."))</f>
        <v>6.</v>
      </c>
      <c r="E61" s="53" t="s">
        <v>27</v>
      </c>
      <c r="F61" s="45"/>
      <c r="G61" s="3"/>
      <c r="H61" s="3"/>
      <c r="I61" s="3"/>
      <c r="J61" s="3"/>
      <c r="K61" s="3"/>
      <c r="L61" s="99"/>
      <c r="M61" s="3"/>
      <c r="N61" s="3"/>
      <c r="O61" s="104"/>
    </row>
    <row r="62" spans="2:15" ht="12.6" x14ac:dyDescent="0.25">
      <c r="B62" s="30"/>
      <c r="C62" s="3"/>
      <c r="D62" s="3"/>
      <c r="E62" s="3"/>
      <c r="F62" s="45"/>
      <c r="G62" s="3"/>
      <c r="H62" s="3"/>
      <c r="I62" s="3"/>
      <c r="J62" s="3"/>
      <c r="K62" s="3"/>
      <c r="L62" s="99"/>
      <c r="M62" s="3"/>
      <c r="N62" s="3"/>
      <c r="O62" s="104"/>
    </row>
    <row r="63" spans="2:15" ht="14.1" x14ac:dyDescent="0.25">
      <c r="B63" s="30"/>
      <c r="C63" s="3"/>
      <c r="D63" s="3"/>
      <c r="E63" s="50" t="s">
        <v>55</v>
      </c>
      <c r="F63" s="45"/>
      <c r="G63" s="5"/>
      <c r="H63" s="5"/>
      <c r="I63" s="5"/>
      <c r="J63" s="5"/>
      <c r="K63" s="5"/>
      <c r="L63" s="99"/>
      <c r="M63" s="3"/>
      <c r="N63" s="3"/>
      <c r="O63" s="104"/>
    </row>
    <row r="64" spans="2:15" ht="12.75" customHeight="1" x14ac:dyDescent="0.25">
      <c r="B64" s="30"/>
      <c r="C64" s="3"/>
      <c r="D64" s="3"/>
      <c r="E64" s="55"/>
      <c r="F64" s="45"/>
      <c r="G64" s="5"/>
      <c r="H64" s="5"/>
      <c r="I64" s="5"/>
      <c r="J64" s="5"/>
      <c r="K64" s="5"/>
      <c r="L64" s="99"/>
      <c r="M64" s="3"/>
      <c r="N64" s="3"/>
      <c r="O64" s="104"/>
    </row>
    <row r="65" spans="2:15" ht="12.75" customHeight="1" x14ac:dyDescent="0.25">
      <c r="B65" s="30"/>
      <c r="C65" s="3"/>
      <c r="D65" s="3"/>
      <c r="E65" s="138" t="s">
        <v>28</v>
      </c>
      <c r="F65" s="138"/>
      <c r="G65" s="138"/>
      <c r="H65" s="138"/>
      <c r="I65" s="138"/>
      <c r="J65" s="138"/>
      <c r="K65" s="138"/>
      <c r="L65" s="99"/>
      <c r="M65" s="3"/>
      <c r="N65" s="3"/>
      <c r="O65" s="104"/>
    </row>
    <row r="66" spans="2:15" ht="12.95" x14ac:dyDescent="0.3">
      <c r="B66" s="30"/>
      <c r="C66" s="3"/>
      <c r="D66" s="3"/>
      <c r="E66" s="3"/>
      <c r="F66" s="45"/>
      <c r="G66" s="2"/>
      <c r="H66" s="2"/>
      <c r="I66" s="2"/>
      <c r="J66" s="2"/>
      <c r="K66" s="2"/>
      <c r="L66" s="99"/>
      <c r="M66" s="122" t="s">
        <v>114</v>
      </c>
      <c r="N66" s="122"/>
      <c r="O66" s="104"/>
    </row>
    <row r="67" spans="2:15" ht="13.5" thickBot="1" x14ac:dyDescent="0.25">
      <c r="B67" s="30"/>
      <c r="C67" s="3"/>
      <c r="D67" s="3"/>
      <c r="E67" s="129"/>
      <c r="F67" s="130"/>
      <c r="G67" s="130"/>
      <c r="H67" s="130"/>
      <c r="I67" s="130"/>
      <c r="J67" s="130"/>
      <c r="K67" s="131"/>
      <c r="L67" s="99"/>
      <c r="M67" s="3"/>
      <c r="N67" s="3"/>
      <c r="O67" s="104"/>
    </row>
    <row r="68" spans="2:15" ht="15.75" thickBot="1" x14ac:dyDescent="0.3">
      <c r="B68" s="30"/>
      <c r="C68" s="3"/>
      <c r="D68" s="3"/>
      <c r="E68" s="132"/>
      <c r="F68" s="133"/>
      <c r="G68" s="133"/>
      <c r="H68" s="133"/>
      <c r="I68" s="133"/>
      <c r="J68" s="133"/>
      <c r="K68" s="134"/>
      <c r="L68" s="99"/>
      <c r="M68" s="125" t="s">
        <v>110</v>
      </c>
      <c r="N68" s="126"/>
      <c r="O68" s="104"/>
    </row>
    <row r="69" spans="2:15" ht="13.5" thickBot="1" x14ac:dyDescent="0.25">
      <c r="B69" s="30"/>
      <c r="C69" s="3"/>
      <c r="D69" s="3"/>
      <c r="E69" s="132"/>
      <c r="F69" s="133"/>
      <c r="G69" s="133"/>
      <c r="H69" s="133"/>
      <c r="I69" s="133"/>
      <c r="J69" s="133"/>
      <c r="K69" s="134"/>
      <c r="L69" s="99"/>
      <c r="M69" s="3"/>
      <c r="N69" s="3"/>
      <c r="O69" s="104"/>
    </row>
    <row r="70" spans="2:15" ht="15.75" thickBot="1" x14ac:dyDescent="0.3">
      <c r="B70" s="30"/>
      <c r="C70" s="3"/>
      <c r="D70" s="3"/>
      <c r="E70" s="132"/>
      <c r="F70" s="133"/>
      <c r="G70" s="133"/>
      <c r="H70" s="133"/>
      <c r="I70" s="133"/>
      <c r="J70" s="133"/>
      <c r="K70" s="134"/>
      <c r="L70" s="99"/>
      <c r="M70" s="125" t="s">
        <v>111</v>
      </c>
      <c r="N70" s="126"/>
      <c r="O70" s="104"/>
    </row>
    <row r="71" spans="2:15" ht="13.5" thickBot="1" x14ac:dyDescent="0.25">
      <c r="B71" s="30"/>
      <c r="C71" s="3"/>
      <c r="D71" s="3"/>
      <c r="E71" s="132"/>
      <c r="F71" s="133"/>
      <c r="G71" s="133"/>
      <c r="H71" s="133"/>
      <c r="I71" s="133"/>
      <c r="J71" s="133"/>
      <c r="K71" s="134"/>
      <c r="L71" s="99"/>
      <c r="M71" s="3"/>
      <c r="N71" s="3"/>
      <c r="O71" s="104"/>
    </row>
    <row r="72" spans="2:15" ht="15.75" thickBot="1" x14ac:dyDescent="0.3">
      <c r="B72" s="30"/>
      <c r="C72" s="3"/>
      <c r="D72" s="3"/>
      <c r="E72" s="132"/>
      <c r="F72" s="133"/>
      <c r="G72" s="133"/>
      <c r="H72" s="133"/>
      <c r="I72" s="133"/>
      <c r="J72" s="133"/>
      <c r="K72" s="134"/>
      <c r="L72" s="99"/>
      <c r="M72" s="123" t="s">
        <v>113</v>
      </c>
      <c r="N72" s="124"/>
      <c r="O72" s="104"/>
    </row>
    <row r="73" spans="2:15" ht="13.5" thickBot="1" x14ac:dyDescent="0.25">
      <c r="B73" s="30"/>
      <c r="C73" s="3"/>
      <c r="D73" s="3"/>
      <c r="E73" s="132"/>
      <c r="F73" s="133"/>
      <c r="G73" s="133"/>
      <c r="H73" s="133"/>
      <c r="I73" s="133"/>
      <c r="J73" s="133"/>
      <c r="K73" s="134"/>
      <c r="L73" s="99"/>
      <c r="M73" s="3"/>
      <c r="N73" s="3"/>
      <c r="O73" s="104"/>
    </row>
    <row r="74" spans="2:15" ht="15.75" thickBot="1" x14ac:dyDescent="0.3">
      <c r="B74" s="30"/>
      <c r="C74" s="3"/>
      <c r="D74" s="3"/>
      <c r="E74" s="135"/>
      <c r="F74" s="136"/>
      <c r="G74" s="136"/>
      <c r="H74" s="136"/>
      <c r="I74" s="136"/>
      <c r="J74" s="136"/>
      <c r="K74" s="137"/>
      <c r="L74" s="99"/>
      <c r="M74" s="125" t="s">
        <v>112</v>
      </c>
      <c r="N74" s="126"/>
      <c r="O74" s="104"/>
    </row>
    <row r="75" spans="2:15" ht="12.6" x14ac:dyDescent="0.25">
      <c r="B75" s="30"/>
      <c r="C75" s="3"/>
      <c r="D75" s="3"/>
      <c r="E75" s="3"/>
      <c r="F75" s="45"/>
      <c r="G75" s="3"/>
      <c r="H75" s="3"/>
      <c r="I75" s="3"/>
      <c r="J75" s="3"/>
      <c r="K75" s="3"/>
      <c r="L75" s="99"/>
      <c r="M75" s="3"/>
      <c r="N75" s="3"/>
      <c r="O75" s="104"/>
    </row>
    <row r="76" spans="2:15" ht="12.6" x14ac:dyDescent="0.25">
      <c r="B76" s="30"/>
      <c r="C76" s="3"/>
      <c r="D76" s="3"/>
      <c r="E76" s="3"/>
      <c r="F76" s="45"/>
      <c r="G76" s="3"/>
      <c r="H76" s="3"/>
      <c r="I76" s="3"/>
      <c r="J76" s="3"/>
      <c r="K76" s="3"/>
      <c r="L76" s="99"/>
      <c r="M76" s="3"/>
      <c r="N76" s="3"/>
      <c r="O76" s="104"/>
    </row>
    <row r="77" spans="2:15" ht="12.95" thickBot="1" x14ac:dyDescent="0.3">
      <c r="B77" s="30"/>
      <c r="C77" s="3"/>
      <c r="D77" s="3"/>
      <c r="E77" s="3"/>
      <c r="F77" s="45"/>
      <c r="G77" s="3"/>
      <c r="H77" s="3"/>
      <c r="I77" s="3"/>
      <c r="J77" s="3"/>
      <c r="K77" s="3"/>
      <c r="L77" s="99"/>
      <c r="M77" s="3"/>
      <c r="N77" s="3"/>
      <c r="O77" s="104"/>
    </row>
    <row r="78" spans="2:15" ht="12.75" customHeight="1" x14ac:dyDescent="0.2">
      <c r="B78" s="30"/>
      <c r="C78" s="3"/>
      <c r="D78" s="3"/>
      <c r="E78" s="3"/>
      <c r="F78" s="45"/>
      <c r="G78" s="127" t="s">
        <v>35</v>
      </c>
      <c r="H78" s="117"/>
      <c r="I78" s="3"/>
      <c r="J78" s="127" t="s">
        <v>34</v>
      </c>
      <c r="K78" s="117"/>
      <c r="L78" s="99"/>
      <c r="M78" s="3"/>
      <c r="N78" s="3"/>
      <c r="O78" s="104"/>
    </row>
    <row r="79" spans="2:15" ht="13.5" customHeight="1" thickBot="1" x14ac:dyDescent="0.25">
      <c r="B79" s="30"/>
      <c r="C79" s="3"/>
      <c r="D79" s="3"/>
      <c r="E79" s="3"/>
      <c r="F79" s="45"/>
      <c r="G79" s="128"/>
      <c r="H79" s="119"/>
      <c r="I79" s="3"/>
      <c r="J79" s="128"/>
      <c r="K79" s="119"/>
      <c r="L79" s="99"/>
      <c r="M79" s="3"/>
      <c r="N79" s="3"/>
      <c r="O79" s="104"/>
    </row>
    <row r="80" spans="2:15" ht="12.6" x14ac:dyDescent="0.25">
      <c r="B80" s="35"/>
      <c r="C80" s="37"/>
      <c r="D80" s="37"/>
      <c r="E80" s="37"/>
      <c r="F80" s="56"/>
      <c r="G80" s="37"/>
      <c r="H80" s="37"/>
      <c r="I80" s="37"/>
      <c r="J80" s="37"/>
      <c r="K80" s="37"/>
      <c r="L80" s="101"/>
      <c r="M80" s="37"/>
      <c r="N80" s="37"/>
      <c r="O80" s="72"/>
    </row>
    <row r="81" ht="12.75" customHeight="1" x14ac:dyDescent="0.25"/>
    <row r="82" ht="13.5" customHeight="1" x14ac:dyDescent="0.25"/>
  </sheetData>
  <sheetProtection algorithmName="SHA-512" hashValue="11eniI/wS3X1v7Kj5W71Au4rFdkJ7WyHq7Y8ZU+bZ6YyFBcSXobyz+PnIrsLYyOE+PMRSxzfrGdnZfWzyPXdUQ==" saltValue="WVKsbVdD7ycYN83Kt3n+JQ==" spinCount="100000" sheet="1" selectLockedCells="1"/>
  <mergeCells count="25">
    <mergeCell ref="G55:K55"/>
    <mergeCell ref="G57:K57"/>
    <mergeCell ref="G49:K49"/>
    <mergeCell ref="G51:K51"/>
    <mergeCell ref="M45:N45"/>
    <mergeCell ref="M31:N31"/>
    <mergeCell ref="M33:N33"/>
    <mergeCell ref="M35:N35"/>
    <mergeCell ref="M41:N41"/>
    <mergeCell ref="M43:N43"/>
    <mergeCell ref="M13:N13"/>
    <mergeCell ref="M15:N15"/>
    <mergeCell ref="M17:N17"/>
    <mergeCell ref="M23:N23"/>
    <mergeCell ref="M25:N25"/>
    <mergeCell ref="G78:H79"/>
    <mergeCell ref="J78:K79"/>
    <mergeCell ref="G59:K59"/>
    <mergeCell ref="E67:K74"/>
    <mergeCell ref="E65:K65"/>
    <mergeCell ref="M66:N66"/>
    <mergeCell ref="M68:N68"/>
    <mergeCell ref="M70:N70"/>
    <mergeCell ref="M72:N72"/>
    <mergeCell ref="M74:N74"/>
  </mergeCells>
  <conditionalFormatting sqref="M12:N12">
    <cfRule type="expression" dxfId="384" priority="112">
      <formula>$O13=1</formula>
    </cfRule>
  </conditionalFormatting>
  <conditionalFormatting sqref="M13">
    <cfRule type="expression" dxfId="383" priority="111">
      <formula>$O13=1</formula>
    </cfRule>
  </conditionalFormatting>
  <conditionalFormatting sqref="M14:N14">
    <cfRule type="expression" dxfId="382" priority="110">
      <formula>$O15=1</formula>
    </cfRule>
  </conditionalFormatting>
  <conditionalFormatting sqref="M15">
    <cfRule type="expression" dxfId="381" priority="109">
      <formula>$O15=1</formula>
    </cfRule>
  </conditionalFormatting>
  <conditionalFormatting sqref="M16:N16">
    <cfRule type="expression" dxfId="380" priority="106">
      <formula>$O17=1</formula>
    </cfRule>
  </conditionalFormatting>
  <conditionalFormatting sqref="M17">
    <cfRule type="expression" dxfId="379" priority="105">
      <formula>$O17=1</formula>
    </cfRule>
  </conditionalFormatting>
  <conditionalFormatting sqref="M22:N22">
    <cfRule type="expression" dxfId="378" priority="104">
      <formula>$O23=1</formula>
    </cfRule>
  </conditionalFormatting>
  <conditionalFormatting sqref="M23">
    <cfRule type="expression" dxfId="377" priority="103">
      <formula>$O23=1</formula>
    </cfRule>
  </conditionalFormatting>
  <conditionalFormatting sqref="M24:N24">
    <cfRule type="expression" dxfId="376" priority="100">
      <formula>$O25=1</formula>
    </cfRule>
  </conditionalFormatting>
  <conditionalFormatting sqref="M25">
    <cfRule type="expression" dxfId="375" priority="99">
      <formula>$O25=1</formula>
    </cfRule>
  </conditionalFormatting>
  <conditionalFormatting sqref="M30:N30">
    <cfRule type="expression" dxfId="374" priority="98">
      <formula>$O31=1</formula>
    </cfRule>
  </conditionalFormatting>
  <conditionalFormatting sqref="M31">
    <cfRule type="expression" dxfId="373" priority="97">
      <formula>$O31=1</formula>
    </cfRule>
  </conditionalFormatting>
  <conditionalFormatting sqref="M32:N32">
    <cfRule type="expression" dxfId="372" priority="96">
      <formula>$O33=1</formula>
    </cfRule>
  </conditionalFormatting>
  <conditionalFormatting sqref="M33">
    <cfRule type="expression" dxfId="371" priority="95">
      <formula>$O33=1</formula>
    </cfRule>
  </conditionalFormatting>
  <conditionalFormatting sqref="M34:N34">
    <cfRule type="expression" dxfId="370" priority="94">
      <formula>$O35=1</formula>
    </cfRule>
  </conditionalFormatting>
  <conditionalFormatting sqref="M35">
    <cfRule type="expression" dxfId="369" priority="93">
      <formula>$O35=1</formula>
    </cfRule>
  </conditionalFormatting>
  <conditionalFormatting sqref="M40:N40">
    <cfRule type="expression" dxfId="368" priority="92">
      <formula>$O41=1</formula>
    </cfRule>
  </conditionalFormatting>
  <conditionalFormatting sqref="M41">
    <cfRule type="expression" dxfId="367" priority="91">
      <formula>$O41=1</formula>
    </cfRule>
  </conditionalFormatting>
  <conditionalFormatting sqref="M42:N42">
    <cfRule type="expression" dxfId="366" priority="90">
      <formula>$O43=1</formula>
    </cfRule>
  </conditionalFormatting>
  <conditionalFormatting sqref="M43">
    <cfRule type="expression" dxfId="365" priority="89">
      <formula>$O43=1</formula>
    </cfRule>
  </conditionalFormatting>
  <conditionalFormatting sqref="M44:N44">
    <cfRule type="expression" dxfId="364" priority="88">
      <formula>$O45=1</formula>
    </cfRule>
  </conditionalFormatting>
  <conditionalFormatting sqref="M45">
    <cfRule type="expression" dxfId="363" priority="87">
      <formula>$O45=1</formula>
    </cfRule>
  </conditionalFormatting>
  <conditionalFormatting sqref="G54">
    <cfRule type="expression" dxfId="362" priority="82">
      <formula>$O55=1</formula>
    </cfRule>
  </conditionalFormatting>
  <conditionalFormatting sqref="G56">
    <cfRule type="expression" dxfId="361" priority="80">
      <formula>$O57=1</formula>
    </cfRule>
  </conditionalFormatting>
  <conditionalFormatting sqref="G13:K13">
    <cfRule type="expression" dxfId="360" priority="63">
      <formula>$L13=5</formula>
    </cfRule>
    <cfRule type="expression" dxfId="359" priority="64">
      <formula>$L13=4</formula>
    </cfRule>
    <cfRule type="expression" dxfId="358" priority="65">
      <formula>$L13=3</formula>
    </cfRule>
    <cfRule type="expression" dxfId="357" priority="66">
      <formula>$L13=2</formula>
    </cfRule>
    <cfRule type="expression" dxfId="356" priority="67">
      <formula>$L13=1</formula>
    </cfRule>
  </conditionalFormatting>
  <conditionalFormatting sqref="G15:K15">
    <cfRule type="expression" dxfId="355" priority="58">
      <formula>$L15=5</formula>
    </cfRule>
    <cfRule type="expression" dxfId="354" priority="59">
      <formula>$L15=4</formula>
    </cfRule>
    <cfRule type="expression" dxfId="353" priority="60">
      <formula>$L15=3</formula>
    </cfRule>
    <cfRule type="expression" dxfId="352" priority="61">
      <formula>$L15=2</formula>
    </cfRule>
    <cfRule type="expression" dxfId="351" priority="62">
      <formula>$L15=1</formula>
    </cfRule>
  </conditionalFormatting>
  <conditionalFormatting sqref="G17:K17">
    <cfRule type="expression" dxfId="350" priority="53">
      <formula>$L17=5</formula>
    </cfRule>
    <cfRule type="expression" dxfId="349" priority="54">
      <formula>$L17=4</formula>
    </cfRule>
    <cfRule type="expression" dxfId="348" priority="55">
      <formula>$L17=3</formula>
    </cfRule>
    <cfRule type="expression" dxfId="347" priority="56">
      <formula>$L17=2</formula>
    </cfRule>
    <cfRule type="expression" dxfId="346" priority="57">
      <formula>$L17=1</formula>
    </cfRule>
  </conditionalFormatting>
  <conditionalFormatting sqref="G23:K23">
    <cfRule type="expression" dxfId="345" priority="48">
      <formula>$L23=5</formula>
    </cfRule>
    <cfRule type="expression" dxfId="344" priority="49">
      <formula>$L23=4</formula>
    </cfRule>
    <cfRule type="expression" dxfId="343" priority="50">
      <formula>$L23=3</formula>
    </cfRule>
    <cfRule type="expression" dxfId="342" priority="51">
      <formula>$L23=2</formula>
    </cfRule>
    <cfRule type="expression" dxfId="341" priority="52">
      <formula>$L23=1</formula>
    </cfRule>
  </conditionalFormatting>
  <conditionalFormatting sqref="G25:K25">
    <cfRule type="expression" dxfId="340" priority="43">
      <formula>$L25=5</formula>
    </cfRule>
    <cfRule type="expression" dxfId="339" priority="44">
      <formula>$L25=4</formula>
    </cfRule>
    <cfRule type="expression" dxfId="338" priority="45">
      <formula>$L25=3</formula>
    </cfRule>
    <cfRule type="expression" dxfId="337" priority="46">
      <formula>$L25=2</formula>
    </cfRule>
    <cfRule type="expression" dxfId="336" priority="47">
      <formula>$L25=1</formula>
    </cfRule>
  </conditionalFormatting>
  <conditionalFormatting sqref="G31:K31">
    <cfRule type="expression" dxfId="335" priority="38">
      <formula>$L31=5</formula>
    </cfRule>
    <cfRule type="expression" dxfId="334" priority="39">
      <formula>$L31=4</formula>
    </cfRule>
    <cfRule type="expression" dxfId="333" priority="40">
      <formula>$L31=3</formula>
    </cfRule>
    <cfRule type="expression" dxfId="332" priority="41">
      <formula>$L31=2</formula>
    </cfRule>
    <cfRule type="expression" dxfId="331" priority="42">
      <formula>$L31=1</formula>
    </cfRule>
  </conditionalFormatting>
  <conditionalFormatting sqref="G33:K33">
    <cfRule type="expression" dxfId="330" priority="33">
      <formula>$L33=5</formula>
    </cfRule>
    <cfRule type="expression" dxfId="329" priority="34">
      <formula>$L33=4</formula>
    </cfRule>
    <cfRule type="expression" dxfId="328" priority="35">
      <formula>$L33=3</formula>
    </cfRule>
    <cfRule type="expression" dxfId="327" priority="36">
      <formula>$L33=2</formula>
    </cfRule>
    <cfRule type="expression" dxfId="326" priority="37">
      <formula>$L33=1</formula>
    </cfRule>
  </conditionalFormatting>
  <conditionalFormatting sqref="G35:K35">
    <cfRule type="expression" dxfId="325" priority="28">
      <formula>$L35=5</formula>
    </cfRule>
    <cfRule type="expression" dxfId="324" priority="29">
      <formula>$L35=4</formula>
    </cfRule>
    <cfRule type="expression" dxfId="323" priority="30">
      <formula>$L35=3</formula>
    </cfRule>
    <cfRule type="expression" dxfId="322" priority="31">
      <formula>$L35=2</formula>
    </cfRule>
    <cfRule type="expression" dxfId="321" priority="32">
      <formula>$L35=1</formula>
    </cfRule>
  </conditionalFormatting>
  <conditionalFormatting sqref="G41:K41">
    <cfRule type="expression" dxfId="320" priority="23">
      <formula>$L41=5</formula>
    </cfRule>
    <cfRule type="expression" dxfId="319" priority="24">
      <formula>$L41=4</formula>
    </cfRule>
    <cfRule type="expression" dxfId="318" priority="25">
      <formula>$L41=3</formula>
    </cfRule>
    <cfRule type="expression" dxfId="317" priority="26">
      <formula>$L41=2</formula>
    </cfRule>
    <cfRule type="expression" dxfId="316" priority="27">
      <formula>$L41=1</formula>
    </cfRule>
  </conditionalFormatting>
  <conditionalFormatting sqref="G43:K43">
    <cfRule type="expression" dxfId="315" priority="18">
      <formula>$L43=5</formula>
    </cfRule>
    <cfRule type="expression" dxfId="314" priority="19">
      <formula>$L43=4</formula>
    </cfRule>
    <cfRule type="expression" dxfId="313" priority="20">
      <formula>$L43=3</formula>
    </cfRule>
    <cfRule type="expression" dxfId="312" priority="21">
      <formula>$L43=2</formula>
    </cfRule>
    <cfRule type="expression" dxfId="311" priority="22">
      <formula>$L43=1</formula>
    </cfRule>
  </conditionalFormatting>
  <conditionalFormatting sqref="G45:K45">
    <cfRule type="expression" dxfId="310" priority="13">
      <formula>$L45=5</formula>
    </cfRule>
    <cfRule type="expression" dxfId="309" priority="14">
      <formula>$L45=4</formula>
    </cfRule>
    <cfRule type="expression" dxfId="308" priority="15">
      <formula>$L45=3</formula>
    </cfRule>
    <cfRule type="expression" dxfId="307" priority="16">
      <formula>$L45=2</formula>
    </cfRule>
    <cfRule type="expression" dxfId="306" priority="17">
      <formula>$L45=1</formula>
    </cfRule>
  </conditionalFormatting>
  <conditionalFormatting sqref="G48">
    <cfRule type="expression" dxfId="305" priority="6">
      <formula>$O49=1</formula>
    </cfRule>
  </conditionalFormatting>
  <dataValidations count="2">
    <dataValidation type="whole" allowBlank="1" showInputMessage="1" showErrorMessage="1" sqref="L13 L15 L17 L23 L25 L31 L33 L35 L41 L43 L45">
      <formula1>0</formula1>
      <formula2>5</formula2>
    </dataValidation>
    <dataValidation type="whole" allowBlank="1" showInputMessage="1" showErrorMessage="1" sqref="L59 L57 L55 L49 L51">
      <formula1>0</formula1>
      <formula2>2</formula2>
    </dataValidation>
  </dataValidations>
  <hyperlinks>
    <hyperlink ref="G78" location="'Asset GN'!A1" display="'Asset GN'!A1"/>
    <hyperlink ref="J78" location="'Asset GN'!A1" display="'Asset GN'!A1"/>
    <hyperlink ref="G78:H79" location="Economic!C3" display="Back"/>
    <hyperlink ref="J78:K79" location="Adaptation!C3" display="Next"/>
    <hyperlink ref="M68:N68" location="Social!C3" display="Social"/>
    <hyperlink ref="M70:N70" location="Economic!C3" display="Economic"/>
    <hyperlink ref="M72:N72" location="Environment!C3" display="Environment"/>
    <hyperlink ref="M74:N74" location="Adaptation!C3" display="Adaptation"/>
  </hyperlinks>
  <pageMargins left="0.25" right="0.25" top="0.75" bottom="0.75" header="0.3" footer="0.3"/>
  <pageSetup paperSize="9" scale="46" fitToHeight="0" orientation="portrait" horizontalDpi="1200" verticalDpi="1200" r:id="rId1"/>
  <colBreaks count="1" manualBreakCount="1">
    <brk id="14" max="1048575" man="1"/>
  </colBreaks>
  <ignoredErrors>
    <ignoredError sqref="D24:D27 D9:D15 D18:D23 D3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6</xdr:col>
                    <xdr:colOff>0</xdr:colOff>
                    <xdr:row>13</xdr:row>
                    <xdr:rowOff>161925</xdr:rowOff>
                  </from>
                  <to>
                    <xdr:col>11</xdr:col>
                    <xdr:colOff>0</xdr:colOff>
                    <xdr:row>15</xdr:row>
                    <xdr:rowOff>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6</xdr:col>
                    <xdr:colOff>200025</xdr:colOff>
                    <xdr:row>14</xdr:row>
                    <xdr:rowOff>123825</xdr:rowOff>
                  </from>
                  <to>
                    <xdr:col>6</xdr:col>
                    <xdr:colOff>504825</xdr:colOff>
                    <xdr:row>14</xdr:row>
                    <xdr:rowOff>342900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7</xdr:col>
                    <xdr:colOff>200025</xdr:colOff>
                    <xdr:row>14</xdr:row>
                    <xdr:rowOff>123825</xdr:rowOff>
                  </from>
                  <to>
                    <xdr:col>7</xdr:col>
                    <xdr:colOff>504825</xdr:colOff>
                    <xdr:row>14</xdr:row>
                    <xdr:rowOff>342900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8</xdr:col>
                    <xdr:colOff>200025</xdr:colOff>
                    <xdr:row>14</xdr:row>
                    <xdr:rowOff>123825</xdr:rowOff>
                  </from>
                  <to>
                    <xdr:col>8</xdr:col>
                    <xdr:colOff>504825</xdr:colOff>
                    <xdr:row>14</xdr:row>
                    <xdr:rowOff>342900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9</xdr:col>
                    <xdr:colOff>200025</xdr:colOff>
                    <xdr:row>14</xdr:row>
                    <xdr:rowOff>123825</xdr:rowOff>
                  </from>
                  <to>
                    <xdr:col>9</xdr:col>
                    <xdr:colOff>504825</xdr:colOff>
                    <xdr:row>14</xdr:row>
                    <xdr:rowOff>342900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10</xdr:col>
                    <xdr:colOff>200025</xdr:colOff>
                    <xdr:row>14</xdr:row>
                    <xdr:rowOff>123825</xdr:rowOff>
                  </from>
                  <to>
                    <xdr:col>10</xdr:col>
                    <xdr:colOff>504825</xdr:colOff>
                    <xdr:row>14</xdr:row>
                    <xdr:rowOff>342900</xdr:rowOff>
                  </to>
                </anchor>
              </controlPr>
            </control>
          </mc:Choice>
        </mc:AlternateContent>
        <mc:AlternateContent xmlns:mc="http://schemas.openxmlformats.org/markup-compatibility/2006">
          <mc:Choice Requires="x14">
            <control shapeId="8199" r:id="rId10" name="Group Box 7">
              <controlPr defaultSize="0" autoFill="0" autoPict="0">
                <anchor moveWithCells="1">
                  <from>
                    <xdr:col>6</xdr:col>
                    <xdr:colOff>0</xdr:colOff>
                    <xdr:row>11</xdr:row>
                    <xdr:rowOff>161925</xdr:rowOff>
                  </from>
                  <to>
                    <xdr:col>11</xdr:col>
                    <xdr:colOff>0</xdr:colOff>
                    <xdr:row>13</xdr:row>
                    <xdr:rowOff>0</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6</xdr:col>
                    <xdr:colOff>200025</xdr:colOff>
                    <xdr:row>12</xdr:row>
                    <xdr:rowOff>123825</xdr:rowOff>
                  </from>
                  <to>
                    <xdr:col>6</xdr:col>
                    <xdr:colOff>504825</xdr:colOff>
                    <xdr:row>12</xdr:row>
                    <xdr:rowOff>342900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7</xdr:col>
                    <xdr:colOff>200025</xdr:colOff>
                    <xdr:row>12</xdr:row>
                    <xdr:rowOff>123825</xdr:rowOff>
                  </from>
                  <to>
                    <xdr:col>7</xdr:col>
                    <xdr:colOff>504825</xdr:colOff>
                    <xdr:row>12</xdr:row>
                    <xdr:rowOff>342900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8</xdr:col>
                    <xdr:colOff>200025</xdr:colOff>
                    <xdr:row>12</xdr:row>
                    <xdr:rowOff>123825</xdr:rowOff>
                  </from>
                  <to>
                    <xdr:col>8</xdr:col>
                    <xdr:colOff>504825</xdr:colOff>
                    <xdr:row>12</xdr:row>
                    <xdr:rowOff>342900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9</xdr:col>
                    <xdr:colOff>200025</xdr:colOff>
                    <xdr:row>12</xdr:row>
                    <xdr:rowOff>123825</xdr:rowOff>
                  </from>
                  <to>
                    <xdr:col>9</xdr:col>
                    <xdr:colOff>504825</xdr:colOff>
                    <xdr:row>12</xdr:row>
                    <xdr:rowOff>342900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10</xdr:col>
                    <xdr:colOff>200025</xdr:colOff>
                    <xdr:row>12</xdr:row>
                    <xdr:rowOff>123825</xdr:rowOff>
                  </from>
                  <to>
                    <xdr:col>10</xdr:col>
                    <xdr:colOff>504825</xdr:colOff>
                    <xdr:row>12</xdr:row>
                    <xdr:rowOff>342900</xdr:rowOff>
                  </to>
                </anchor>
              </controlPr>
            </control>
          </mc:Choice>
        </mc:AlternateContent>
        <mc:AlternateContent xmlns:mc="http://schemas.openxmlformats.org/markup-compatibility/2006">
          <mc:Choice Requires="x14">
            <control shapeId="8205" r:id="rId16" name="Group Box 13">
              <controlPr defaultSize="0" autoFill="0" autoPict="0">
                <anchor moveWithCells="1">
                  <from>
                    <xdr:col>6</xdr:col>
                    <xdr:colOff>0</xdr:colOff>
                    <xdr:row>21</xdr:row>
                    <xdr:rowOff>161925</xdr:rowOff>
                  </from>
                  <to>
                    <xdr:col>11</xdr:col>
                    <xdr:colOff>0</xdr:colOff>
                    <xdr:row>23</xdr:row>
                    <xdr:rowOff>0</xdr:rowOff>
                  </to>
                </anchor>
              </controlPr>
            </control>
          </mc:Choice>
        </mc:AlternateContent>
        <mc:AlternateContent xmlns:mc="http://schemas.openxmlformats.org/markup-compatibility/2006">
          <mc:Choice Requires="x14">
            <control shapeId="8206" r:id="rId17" name="Option Button 14">
              <controlPr defaultSize="0" autoFill="0" autoLine="0" autoPict="0">
                <anchor moveWithCells="1">
                  <from>
                    <xdr:col>6</xdr:col>
                    <xdr:colOff>200025</xdr:colOff>
                    <xdr:row>22</xdr:row>
                    <xdr:rowOff>123825</xdr:rowOff>
                  </from>
                  <to>
                    <xdr:col>6</xdr:col>
                    <xdr:colOff>504825</xdr:colOff>
                    <xdr:row>22</xdr:row>
                    <xdr:rowOff>342900</xdr:rowOff>
                  </to>
                </anchor>
              </controlPr>
            </control>
          </mc:Choice>
        </mc:AlternateContent>
        <mc:AlternateContent xmlns:mc="http://schemas.openxmlformats.org/markup-compatibility/2006">
          <mc:Choice Requires="x14">
            <control shapeId="8207" r:id="rId18" name="Option Button 15">
              <controlPr defaultSize="0" autoFill="0" autoLine="0" autoPict="0">
                <anchor moveWithCells="1">
                  <from>
                    <xdr:col>7</xdr:col>
                    <xdr:colOff>200025</xdr:colOff>
                    <xdr:row>22</xdr:row>
                    <xdr:rowOff>123825</xdr:rowOff>
                  </from>
                  <to>
                    <xdr:col>7</xdr:col>
                    <xdr:colOff>504825</xdr:colOff>
                    <xdr:row>22</xdr:row>
                    <xdr:rowOff>342900</xdr:rowOff>
                  </to>
                </anchor>
              </controlPr>
            </control>
          </mc:Choice>
        </mc:AlternateContent>
        <mc:AlternateContent xmlns:mc="http://schemas.openxmlformats.org/markup-compatibility/2006">
          <mc:Choice Requires="x14">
            <control shapeId="8208" r:id="rId19" name="Option Button 16">
              <controlPr defaultSize="0" autoFill="0" autoLine="0" autoPict="0">
                <anchor moveWithCells="1">
                  <from>
                    <xdr:col>8</xdr:col>
                    <xdr:colOff>200025</xdr:colOff>
                    <xdr:row>22</xdr:row>
                    <xdr:rowOff>123825</xdr:rowOff>
                  </from>
                  <to>
                    <xdr:col>8</xdr:col>
                    <xdr:colOff>504825</xdr:colOff>
                    <xdr:row>22</xdr:row>
                    <xdr:rowOff>342900</xdr:rowOff>
                  </to>
                </anchor>
              </controlPr>
            </control>
          </mc:Choice>
        </mc:AlternateContent>
        <mc:AlternateContent xmlns:mc="http://schemas.openxmlformats.org/markup-compatibility/2006">
          <mc:Choice Requires="x14">
            <control shapeId="8209" r:id="rId20" name="Option Button 17">
              <controlPr defaultSize="0" autoFill="0" autoLine="0" autoPict="0">
                <anchor moveWithCells="1">
                  <from>
                    <xdr:col>9</xdr:col>
                    <xdr:colOff>200025</xdr:colOff>
                    <xdr:row>22</xdr:row>
                    <xdr:rowOff>123825</xdr:rowOff>
                  </from>
                  <to>
                    <xdr:col>9</xdr:col>
                    <xdr:colOff>504825</xdr:colOff>
                    <xdr:row>22</xdr:row>
                    <xdr:rowOff>342900</xdr:rowOff>
                  </to>
                </anchor>
              </controlPr>
            </control>
          </mc:Choice>
        </mc:AlternateContent>
        <mc:AlternateContent xmlns:mc="http://schemas.openxmlformats.org/markup-compatibility/2006">
          <mc:Choice Requires="x14">
            <control shapeId="8210" r:id="rId21" name="Option Button 18">
              <controlPr defaultSize="0" autoFill="0" autoLine="0" autoPict="0">
                <anchor moveWithCells="1">
                  <from>
                    <xdr:col>10</xdr:col>
                    <xdr:colOff>200025</xdr:colOff>
                    <xdr:row>22</xdr:row>
                    <xdr:rowOff>123825</xdr:rowOff>
                  </from>
                  <to>
                    <xdr:col>10</xdr:col>
                    <xdr:colOff>504825</xdr:colOff>
                    <xdr:row>22</xdr:row>
                    <xdr:rowOff>342900</xdr:rowOff>
                  </to>
                </anchor>
              </controlPr>
            </control>
          </mc:Choice>
        </mc:AlternateContent>
        <mc:AlternateContent xmlns:mc="http://schemas.openxmlformats.org/markup-compatibility/2006">
          <mc:Choice Requires="x14">
            <control shapeId="8211" r:id="rId22" name="Group Box 19">
              <controlPr defaultSize="0" autoFill="0" autoPict="0">
                <anchor moveWithCells="1">
                  <from>
                    <xdr:col>6</xdr:col>
                    <xdr:colOff>0</xdr:colOff>
                    <xdr:row>31</xdr:row>
                    <xdr:rowOff>161925</xdr:rowOff>
                  </from>
                  <to>
                    <xdr:col>11</xdr:col>
                    <xdr:colOff>0</xdr:colOff>
                    <xdr:row>33</xdr:row>
                    <xdr:rowOff>0</xdr:rowOff>
                  </to>
                </anchor>
              </controlPr>
            </control>
          </mc:Choice>
        </mc:AlternateContent>
        <mc:AlternateContent xmlns:mc="http://schemas.openxmlformats.org/markup-compatibility/2006">
          <mc:Choice Requires="x14">
            <control shapeId="8212" r:id="rId23" name="Option Button 20">
              <controlPr defaultSize="0" autoFill="0" autoLine="0" autoPict="0">
                <anchor moveWithCells="1">
                  <from>
                    <xdr:col>6</xdr:col>
                    <xdr:colOff>200025</xdr:colOff>
                    <xdr:row>32</xdr:row>
                    <xdr:rowOff>123825</xdr:rowOff>
                  </from>
                  <to>
                    <xdr:col>6</xdr:col>
                    <xdr:colOff>504825</xdr:colOff>
                    <xdr:row>32</xdr:row>
                    <xdr:rowOff>342900</xdr:rowOff>
                  </to>
                </anchor>
              </controlPr>
            </control>
          </mc:Choice>
        </mc:AlternateContent>
        <mc:AlternateContent xmlns:mc="http://schemas.openxmlformats.org/markup-compatibility/2006">
          <mc:Choice Requires="x14">
            <control shapeId="8213" r:id="rId24" name="Option Button 21">
              <controlPr defaultSize="0" autoFill="0" autoLine="0" autoPict="0">
                <anchor moveWithCells="1">
                  <from>
                    <xdr:col>7</xdr:col>
                    <xdr:colOff>200025</xdr:colOff>
                    <xdr:row>32</xdr:row>
                    <xdr:rowOff>123825</xdr:rowOff>
                  </from>
                  <to>
                    <xdr:col>7</xdr:col>
                    <xdr:colOff>504825</xdr:colOff>
                    <xdr:row>32</xdr:row>
                    <xdr:rowOff>342900</xdr:rowOff>
                  </to>
                </anchor>
              </controlPr>
            </control>
          </mc:Choice>
        </mc:AlternateContent>
        <mc:AlternateContent xmlns:mc="http://schemas.openxmlformats.org/markup-compatibility/2006">
          <mc:Choice Requires="x14">
            <control shapeId="8214" r:id="rId25" name="Option Button 22">
              <controlPr defaultSize="0" autoFill="0" autoLine="0" autoPict="0">
                <anchor moveWithCells="1">
                  <from>
                    <xdr:col>8</xdr:col>
                    <xdr:colOff>200025</xdr:colOff>
                    <xdr:row>32</xdr:row>
                    <xdr:rowOff>123825</xdr:rowOff>
                  </from>
                  <to>
                    <xdr:col>8</xdr:col>
                    <xdr:colOff>504825</xdr:colOff>
                    <xdr:row>32</xdr:row>
                    <xdr:rowOff>342900</xdr:rowOff>
                  </to>
                </anchor>
              </controlPr>
            </control>
          </mc:Choice>
        </mc:AlternateContent>
        <mc:AlternateContent xmlns:mc="http://schemas.openxmlformats.org/markup-compatibility/2006">
          <mc:Choice Requires="x14">
            <control shapeId="8215" r:id="rId26" name="Option Button 23">
              <controlPr defaultSize="0" autoFill="0" autoLine="0" autoPict="0">
                <anchor moveWithCells="1">
                  <from>
                    <xdr:col>9</xdr:col>
                    <xdr:colOff>200025</xdr:colOff>
                    <xdr:row>32</xdr:row>
                    <xdr:rowOff>123825</xdr:rowOff>
                  </from>
                  <to>
                    <xdr:col>9</xdr:col>
                    <xdr:colOff>504825</xdr:colOff>
                    <xdr:row>32</xdr:row>
                    <xdr:rowOff>342900</xdr:rowOff>
                  </to>
                </anchor>
              </controlPr>
            </control>
          </mc:Choice>
        </mc:AlternateContent>
        <mc:AlternateContent xmlns:mc="http://schemas.openxmlformats.org/markup-compatibility/2006">
          <mc:Choice Requires="x14">
            <control shapeId="8216" r:id="rId27" name="Option Button 24">
              <controlPr defaultSize="0" autoFill="0" autoLine="0" autoPict="0">
                <anchor moveWithCells="1">
                  <from>
                    <xdr:col>10</xdr:col>
                    <xdr:colOff>200025</xdr:colOff>
                    <xdr:row>32</xdr:row>
                    <xdr:rowOff>123825</xdr:rowOff>
                  </from>
                  <to>
                    <xdr:col>10</xdr:col>
                    <xdr:colOff>504825</xdr:colOff>
                    <xdr:row>32</xdr:row>
                    <xdr:rowOff>342900</xdr:rowOff>
                  </to>
                </anchor>
              </controlPr>
            </control>
          </mc:Choice>
        </mc:AlternateContent>
        <mc:AlternateContent xmlns:mc="http://schemas.openxmlformats.org/markup-compatibility/2006">
          <mc:Choice Requires="x14">
            <control shapeId="8217" r:id="rId28" name="Group Box 25">
              <controlPr defaultSize="0" autoFill="0" autoPict="0">
                <anchor moveWithCells="1">
                  <from>
                    <xdr:col>6</xdr:col>
                    <xdr:colOff>0</xdr:colOff>
                    <xdr:row>29</xdr:row>
                    <xdr:rowOff>161925</xdr:rowOff>
                  </from>
                  <to>
                    <xdr:col>11</xdr:col>
                    <xdr:colOff>0</xdr:colOff>
                    <xdr:row>31</xdr:row>
                    <xdr:rowOff>0</xdr:rowOff>
                  </to>
                </anchor>
              </controlPr>
            </control>
          </mc:Choice>
        </mc:AlternateContent>
        <mc:AlternateContent xmlns:mc="http://schemas.openxmlformats.org/markup-compatibility/2006">
          <mc:Choice Requires="x14">
            <control shapeId="8218" r:id="rId29" name="Option Button 26">
              <controlPr defaultSize="0" autoFill="0" autoLine="0" autoPict="0">
                <anchor moveWithCells="1">
                  <from>
                    <xdr:col>6</xdr:col>
                    <xdr:colOff>200025</xdr:colOff>
                    <xdr:row>30</xdr:row>
                    <xdr:rowOff>123825</xdr:rowOff>
                  </from>
                  <to>
                    <xdr:col>6</xdr:col>
                    <xdr:colOff>504825</xdr:colOff>
                    <xdr:row>30</xdr:row>
                    <xdr:rowOff>342900</xdr:rowOff>
                  </to>
                </anchor>
              </controlPr>
            </control>
          </mc:Choice>
        </mc:AlternateContent>
        <mc:AlternateContent xmlns:mc="http://schemas.openxmlformats.org/markup-compatibility/2006">
          <mc:Choice Requires="x14">
            <control shapeId="8219" r:id="rId30" name="Option Button 27">
              <controlPr defaultSize="0" autoFill="0" autoLine="0" autoPict="0">
                <anchor moveWithCells="1">
                  <from>
                    <xdr:col>7</xdr:col>
                    <xdr:colOff>200025</xdr:colOff>
                    <xdr:row>30</xdr:row>
                    <xdr:rowOff>123825</xdr:rowOff>
                  </from>
                  <to>
                    <xdr:col>7</xdr:col>
                    <xdr:colOff>504825</xdr:colOff>
                    <xdr:row>30</xdr:row>
                    <xdr:rowOff>342900</xdr:rowOff>
                  </to>
                </anchor>
              </controlPr>
            </control>
          </mc:Choice>
        </mc:AlternateContent>
        <mc:AlternateContent xmlns:mc="http://schemas.openxmlformats.org/markup-compatibility/2006">
          <mc:Choice Requires="x14">
            <control shapeId="8220" r:id="rId31" name="Option Button 28">
              <controlPr defaultSize="0" autoFill="0" autoLine="0" autoPict="0">
                <anchor moveWithCells="1">
                  <from>
                    <xdr:col>8</xdr:col>
                    <xdr:colOff>200025</xdr:colOff>
                    <xdr:row>30</xdr:row>
                    <xdr:rowOff>123825</xdr:rowOff>
                  </from>
                  <to>
                    <xdr:col>8</xdr:col>
                    <xdr:colOff>504825</xdr:colOff>
                    <xdr:row>30</xdr:row>
                    <xdr:rowOff>342900</xdr:rowOff>
                  </to>
                </anchor>
              </controlPr>
            </control>
          </mc:Choice>
        </mc:AlternateContent>
        <mc:AlternateContent xmlns:mc="http://schemas.openxmlformats.org/markup-compatibility/2006">
          <mc:Choice Requires="x14">
            <control shapeId="8221" r:id="rId32" name="Option Button 29">
              <controlPr defaultSize="0" autoFill="0" autoLine="0" autoPict="0">
                <anchor moveWithCells="1">
                  <from>
                    <xdr:col>9</xdr:col>
                    <xdr:colOff>200025</xdr:colOff>
                    <xdr:row>30</xdr:row>
                    <xdr:rowOff>123825</xdr:rowOff>
                  </from>
                  <to>
                    <xdr:col>9</xdr:col>
                    <xdr:colOff>504825</xdr:colOff>
                    <xdr:row>30</xdr:row>
                    <xdr:rowOff>342900</xdr:rowOff>
                  </to>
                </anchor>
              </controlPr>
            </control>
          </mc:Choice>
        </mc:AlternateContent>
        <mc:AlternateContent xmlns:mc="http://schemas.openxmlformats.org/markup-compatibility/2006">
          <mc:Choice Requires="x14">
            <control shapeId="8222" r:id="rId33" name="Option Button 30">
              <controlPr defaultSize="0" autoFill="0" autoLine="0" autoPict="0">
                <anchor moveWithCells="1">
                  <from>
                    <xdr:col>10</xdr:col>
                    <xdr:colOff>200025</xdr:colOff>
                    <xdr:row>30</xdr:row>
                    <xdr:rowOff>123825</xdr:rowOff>
                  </from>
                  <to>
                    <xdr:col>10</xdr:col>
                    <xdr:colOff>504825</xdr:colOff>
                    <xdr:row>30</xdr:row>
                    <xdr:rowOff>342900</xdr:rowOff>
                  </to>
                </anchor>
              </controlPr>
            </control>
          </mc:Choice>
        </mc:AlternateContent>
        <mc:AlternateContent xmlns:mc="http://schemas.openxmlformats.org/markup-compatibility/2006">
          <mc:Choice Requires="x14">
            <control shapeId="8223" r:id="rId34" name="Group Box 31">
              <controlPr defaultSize="0" autoFill="0" autoPict="0">
                <anchor moveWithCells="1">
                  <from>
                    <xdr:col>6</xdr:col>
                    <xdr:colOff>0</xdr:colOff>
                    <xdr:row>23</xdr:row>
                    <xdr:rowOff>161925</xdr:rowOff>
                  </from>
                  <to>
                    <xdr:col>11</xdr:col>
                    <xdr:colOff>0</xdr:colOff>
                    <xdr:row>25</xdr:row>
                    <xdr:rowOff>0</xdr:rowOff>
                  </to>
                </anchor>
              </controlPr>
            </control>
          </mc:Choice>
        </mc:AlternateContent>
        <mc:AlternateContent xmlns:mc="http://schemas.openxmlformats.org/markup-compatibility/2006">
          <mc:Choice Requires="x14">
            <control shapeId="8224" r:id="rId35" name="Option Button 32">
              <controlPr defaultSize="0" autoFill="0" autoLine="0" autoPict="0">
                <anchor moveWithCells="1">
                  <from>
                    <xdr:col>6</xdr:col>
                    <xdr:colOff>200025</xdr:colOff>
                    <xdr:row>24</xdr:row>
                    <xdr:rowOff>123825</xdr:rowOff>
                  </from>
                  <to>
                    <xdr:col>6</xdr:col>
                    <xdr:colOff>504825</xdr:colOff>
                    <xdr:row>24</xdr:row>
                    <xdr:rowOff>342900</xdr:rowOff>
                  </to>
                </anchor>
              </controlPr>
            </control>
          </mc:Choice>
        </mc:AlternateContent>
        <mc:AlternateContent xmlns:mc="http://schemas.openxmlformats.org/markup-compatibility/2006">
          <mc:Choice Requires="x14">
            <control shapeId="8225" r:id="rId36" name="Option Button 33">
              <controlPr defaultSize="0" autoFill="0" autoLine="0" autoPict="0">
                <anchor moveWithCells="1">
                  <from>
                    <xdr:col>7</xdr:col>
                    <xdr:colOff>200025</xdr:colOff>
                    <xdr:row>24</xdr:row>
                    <xdr:rowOff>123825</xdr:rowOff>
                  </from>
                  <to>
                    <xdr:col>7</xdr:col>
                    <xdr:colOff>504825</xdr:colOff>
                    <xdr:row>24</xdr:row>
                    <xdr:rowOff>342900</xdr:rowOff>
                  </to>
                </anchor>
              </controlPr>
            </control>
          </mc:Choice>
        </mc:AlternateContent>
        <mc:AlternateContent xmlns:mc="http://schemas.openxmlformats.org/markup-compatibility/2006">
          <mc:Choice Requires="x14">
            <control shapeId="8226" r:id="rId37" name="Option Button 34">
              <controlPr defaultSize="0" autoFill="0" autoLine="0" autoPict="0">
                <anchor moveWithCells="1">
                  <from>
                    <xdr:col>8</xdr:col>
                    <xdr:colOff>200025</xdr:colOff>
                    <xdr:row>24</xdr:row>
                    <xdr:rowOff>123825</xdr:rowOff>
                  </from>
                  <to>
                    <xdr:col>8</xdr:col>
                    <xdr:colOff>504825</xdr:colOff>
                    <xdr:row>24</xdr:row>
                    <xdr:rowOff>342900</xdr:rowOff>
                  </to>
                </anchor>
              </controlPr>
            </control>
          </mc:Choice>
        </mc:AlternateContent>
        <mc:AlternateContent xmlns:mc="http://schemas.openxmlformats.org/markup-compatibility/2006">
          <mc:Choice Requires="x14">
            <control shapeId="8227" r:id="rId38" name="Option Button 35">
              <controlPr defaultSize="0" autoFill="0" autoLine="0" autoPict="0">
                <anchor moveWithCells="1">
                  <from>
                    <xdr:col>9</xdr:col>
                    <xdr:colOff>200025</xdr:colOff>
                    <xdr:row>24</xdr:row>
                    <xdr:rowOff>123825</xdr:rowOff>
                  </from>
                  <to>
                    <xdr:col>9</xdr:col>
                    <xdr:colOff>504825</xdr:colOff>
                    <xdr:row>24</xdr:row>
                    <xdr:rowOff>342900</xdr:rowOff>
                  </to>
                </anchor>
              </controlPr>
            </control>
          </mc:Choice>
        </mc:AlternateContent>
        <mc:AlternateContent xmlns:mc="http://schemas.openxmlformats.org/markup-compatibility/2006">
          <mc:Choice Requires="x14">
            <control shapeId="8228" r:id="rId39" name="Option Button 36">
              <controlPr defaultSize="0" autoFill="0" autoLine="0" autoPict="0">
                <anchor moveWithCells="1">
                  <from>
                    <xdr:col>10</xdr:col>
                    <xdr:colOff>200025</xdr:colOff>
                    <xdr:row>24</xdr:row>
                    <xdr:rowOff>123825</xdr:rowOff>
                  </from>
                  <to>
                    <xdr:col>10</xdr:col>
                    <xdr:colOff>504825</xdr:colOff>
                    <xdr:row>24</xdr:row>
                    <xdr:rowOff>342900</xdr:rowOff>
                  </to>
                </anchor>
              </controlPr>
            </control>
          </mc:Choice>
        </mc:AlternateContent>
        <mc:AlternateContent xmlns:mc="http://schemas.openxmlformats.org/markup-compatibility/2006">
          <mc:Choice Requires="x14">
            <control shapeId="8235" r:id="rId40" name="Group Box 43">
              <controlPr defaultSize="0" autoFill="0" autoPict="0">
                <anchor moveWithCells="1">
                  <from>
                    <xdr:col>6</xdr:col>
                    <xdr:colOff>0</xdr:colOff>
                    <xdr:row>15</xdr:row>
                    <xdr:rowOff>161925</xdr:rowOff>
                  </from>
                  <to>
                    <xdr:col>11</xdr:col>
                    <xdr:colOff>0</xdr:colOff>
                    <xdr:row>17</xdr:row>
                    <xdr:rowOff>0</xdr:rowOff>
                  </to>
                </anchor>
              </controlPr>
            </control>
          </mc:Choice>
        </mc:AlternateContent>
        <mc:AlternateContent xmlns:mc="http://schemas.openxmlformats.org/markup-compatibility/2006">
          <mc:Choice Requires="x14">
            <control shapeId="8236" r:id="rId41" name="Option Button 44">
              <controlPr defaultSize="0" autoFill="0" autoLine="0" autoPict="0">
                <anchor moveWithCells="1">
                  <from>
                    <xdr:col>6</xdr:col>
                    <xdr:colOff>200025</xdr:colOff>
                    <xdr:row>16</xdr:row>
                    <xdr:rowOff>123825</xdr:rowOff>
                  </from>
                  <to>
                    <xdr:col>6</xdr:col>
                    <xdr:colOff>504825</xdr:colOff>
                    <xdr:row>16</xdr:row>
                    <xdr:rowOff>342900</xdr:rowOff>
                  </to>
                </anchor>
              </controlPr>
            </control>
          </mc:Choice>
        </mc:AlternateContent>
        <mc:AlternateContent xmlns:mc="http://schemas.openxmlformats.org/markup-compatibility/2006">
          <mc:Choice Requires="x14">
            <control shapeId="8237" r:id="rId42" name="Option Button 45">
              <controlPr defaultSize="0" autoFill="0" autoLine="0" autoPict="0">
                <anchor moveWithCells="1">
                  <from>
                    <xdr:col>7</xdr:col>
                    <xdr:colOff>200025</xdr:colOff>
                    <xdr:row>16</xdr:row>
                    <xdr:rowOff>123825</xdr:rowOff>
                  </from>
                  <to>
                    <xdr:col>7</xdr:col>
                    <xdr:colOff>504825</xdr:colOff>
                    <xdr:row>16</xdr:row>
                    <xdr:rowOff>342900</xdr:rowOff>
                  </to>
                </anchor>
              </controlPr>
            </control>
          </mc:Choice>
        </mc:AlternateContent>
        <mc:AlternateContent xmlns:mc="http://schemas.openxmlformats.org/markup-compatibility/2006">
          <mc:Choice Requires="x14">
            <control shapeId="8238" r:id="rId43" name="Option Button 46">
              <controlPr defaultSize="0" autoFill="0" autoLine="0" autoPict="0">
                <anchor moveWithCells="1">
                  <from>
                    <xdr:col>8</xdr:col>
                    <xdr:colOff>200025</xdr:colOff>
                    <xdr:row>16</xdr:row>
                    <xdr:rowOff>123825</xdr:rowOff>
                  </from>
                  <to>
                    <xdr:col>8</xdr:col>
                    <xdr:colOff>504825</xdr:colOff>
                    <xdr:row>16</xdr:row>
                    <xdr:rowOff>342900</xdr:rowOff>
                  </to>
                </anchor>
              </controlPr>
            </control>
          </mc:Choice>
        </mc:AlternateContent>
        <mc:AlternateContent xmlns:mc="http://schemas.openxmlformats.org/markup-compatibility/2006">
          <mc:Choice Requires="x14">
            <control shapeId="8239" r:id="rId44" name="Option Button 47">
              <controlPr defaultSize="0" autoFill="0" autoLine="0" autoPict="0">
                <anchor moveWithCells="1">
                  <from>
                    <xdr:col>9</xdr:col>
                    <xdr:colOff>200025</xdr:colOff>
                    <xdr:row>16</xdr:row>
                    <xdr:rowOff>123825</xdr:rowOff>
                  </from>
                  <to>
                    <xdr:col>9</xdr:col>
                    <xdr:colOff>504825</xdr:colOff>
                    <xdr:row>16</xdr:row>
                    <xdr:rowOff>342900</xdr:rowOff>
                  </to>
                </anchor>
              </controlPr>
            </control>
          </mc:Choice>
        </mc:AlternateContent>
        <mc:AlternateContent xmlns:mc="http://schemas.openxmlformats.org/markup-compatibility/2006">
          <mc:Choice Requires="x14">
            <control shapeId="8240" r:id="rId45" name="Option Button 48">
              <controlPr defaultSize="0" autoFill="0" autoLine="0" autoPict="0">
                <anchor moveWithCells="1">
                  <from>
                    <xdr:col>10</xdr:col>
                    <xdr:colOff>200025</xdr:colOff>
                    <xdr:row>16</xdr:row>
                    <xdr:rowOff>123825</xdr:rowOff>
                  </from>
                  <to>
                    <xdr:col>10</xdr:col>
                    <xdr:colOff>504825</xdr:colOff>
                    <xdr:row>16</xdr:row>
                    <xdr:rowOff>342900</xdr:rowOff>
                  </to>
                </anchor>
              </controlPr>
            </control>
          </mc:Choice>
        </mc:AlternateContent>
        <mc:AlternateContent xmlns:mc="http://schemas.openxmlformats.org/markup-compatibility/2006">
          <mc:Choice Requires="x14">
            <control shapeId="8247" r:id="rId46" name="Group Box 55">
              <controlPr defaultSize="0" autoFill="0" autoPict="0">
                <anchor moveWithCells="1">
                  <from>
                    <xdr:col>6</xdr:col>
                    <xdr:colOff>0</xdr:colOff>
                    <xdr:row>33</xdr:row>
                    <xdr:rowOff>161925</xdr:rowOff>
                  </from>
                  <to>
                    <xdr:col>11</xdr:col>
                    <xdr:colOff>0</xdr:colOff>
                    <xdr:row>35</xdr:row>
                    <xdr:rowOff>0</xdr:rowOff>
                  </to>
                </anchor>
              </controlPr>
            </control>
          </mc:Choice>
        </mc:AlternateContent>
        <mc:AlternateContent xmlns:mc="http://schemas.openxmlformats.org/markup-compatibility/2006">
          <mc:Choice Requires="x14">
            <control shapeId="8248" r:id="rId47" name="Option Button 56">
              <controlPr defaultSize="0" autoFill="0" autoLine="0" autoPict="0">
                <anchor moveWithCells="1">
                  <from>
                    <xdr:col>6</xdr:col>
                    <xdr:colOff>200025</xdr:colOff>
                    <xdr:row>34</xdr:row>
                    <xdr:rowOff>123825</xdr:rowOff>
                  </from>
                  <to>
                    <xdr:col>6</xdr:col>
                    <xdr:colOff>504825</xdr:colOff>
                    <xdr:row>34</xdr:row>
                    <xdr:rowOff>342900</xdr:rowOff>
                  </to>
                </anchor>
              </controlPr>
            </control>
          </mc:Choice>
        </mc:AlternateContent>
        <mc:AlternateContent xmlns:mc="http://schemas.openxmlformats.org/markup-compatibility/2006">
          <mc:Choice Requires="x14">
            <control shapeId="8249" r:id="rId48" name="Option Button 57">
              <controlPr defaultSize="0" autoFill="0" autoLine="0" autoPict="0">
                <anchor moveWithCells="1">
                  <from>
                    <xdr:col>7</xdr:col>
                    <xdr:colOff>200025</xdr:colOff>
                    <xdr:row>34</xdr:row>
                    <xdr:rowOff>123825</xdr:rowOff>
                  </from>
                  <to>
                    <xdr:col>7</xdr:col>
                    <xdr:colOff>504825</xdr:colOff>
                    <xdr:row>34</xdr:row>
                    <xdr:rowOff>342900</xdr:rowOff>
                  </to>
                </anchor>
              </controlPr>
            </control>
          </mc:Choice>
        </mc:AlternateContent>
        <mc:AlternateContent xmlns:mc="http://schemas.openxmlformats.org/markup-compatibility/2006">
          <mc:Choice Requires="x14">
            <control shapeId="8250" r:id="rId49" name="Option Button 58">
              <controlPr defaultSize="0" autoFill="0" autoLine="0" autoPict="0">
                <anchor moveWithCells="1">
                  <from>
                    <xdr:col>8</xdr:col>
                    <xdr:colOff>200025</xdr:colOff>
                    <xdr:row>34</xdr:row>
                    <xdr:rowOff>123825</xdr:rowOff>
                  </from>
                  <to>
                    <xdr:col>8</xdr:col>
                    <xdr:colOff>504825</xdr:colOff>
                    <xdr:row>34</xdr:row>
                    <xdr:rowOff>342900</xdr:rowOff>
                  </to>
                </anchor>
              </controlPr>
            </control>
          </mc:Choice>
        </mc:AlternateContent>
        <mc:AlternateContent xmlns:mc="http://schemas.openxmlformats.org/markup-compatibility/2006">
          <mc:Choice Requires="x14">
            <control shapeId="8251" r:id="rId50" name="Option Button 59">
              <controlPr defaultSize="0" autoFill="0" autoLine="0" autoPict="0">
                <anchor moveWithCells="1">
                  <from>
                    <xdr:col>9</xdr:col>
                    <xdr:colOff>200025</xdr:colOff>
                    <xdr:row>34</xdr:row>
                    <xdr:rowOff>123825</xdr:rowOff>
                  </from>
                  <to>
                    <xdr:col>9</xdr:col>
                    <xdr:colOff>504825</xdr:colOff>
                    <xdr:row>34</xdr:row>
                    <xdr:rowOff>342900</xdr:rowOff>
                  </to>
                </anchor>
              </controlPr>
            </control>
          </mc:Choice>
        </mc:AlternateContent>
        <mc:AlternateContent xmlns:mc="http://schemas.openxmlformats.org/markup-compatibility/2006">
          <mc:Choice Requires="x14">
            <control shapeId="8252" r:id="rId51" name="Option Button 60">
              <controlPr defaultSize="0" autoFill="0" autoLine="0" autoPict="0">
                <anchor moveWithCells="1">
                  <from>
                    <xdr:col>10</xdr:col>
                    <xdr:colOff>200025</xdr:colOff>
                    <xdr:row>34</xdr:row>
                    <xdr:rowOff>123825</xdr:rowOff>
                  </from>
                  <to>
                    <xdr:col>10</xdr:col>
                    <xdr:colOff>504825</xdr:colOff>
                    <xdr:row>34</xdr:row>
                    <xdr:rowOff>342900</xdr:rowOff>
                  </to>
                </anchor>
              </controlPr>
            </control>
          </mc:Choice>
        </mc:AlternateContent>
        <mc:AlternateContent xmlns:mc="http://schemas.openxmlformats.org/markup-compatibility/2006">
          <mc:Choice Requires="x14">
            <control shapeId="8253" r:id="rId52" name="Group Box 61">
              <controlPr defaultSize="0" autoFill="0" autoPict="0">
                <anchor moveWithCells="1">
                  <from>
                    <xdr:col>6</xdr:col>
                    <xdr:colOff>0</xdr:colOff>
                    <xdr:row>41</xdr:row>
                    <xdr:rowOff>161925</xdr:rowOff>
                  </from>
                  <to>
                    <xdr:col>11</xdr:col>
                    <xdr:colOff>0</xdr:colOff>
                    <xdr:row>43</xdr:row>
                    <xdr:rowOff>0</xdr:rowOff>
                  </to>
                </anchor>
              </controlPr>
            </control>
          </mc:Choice>
        </mc:AlternateContent>
        <mc:AlternateContent xmlns:mc="http://schemas.openxmlformats.org/markup-compatibility/2006">
          <mc:Choice Requires="x14">
            <control shapeId="8254" r:id="rId53" name="Option Button 62">
              <controlPr defaultSize="0" autoFill="0" autoLine="0" autoPict="0">
                <anchor moveWithCells="1">
                  <from>
                    <xdr:col>6</xdr:col>
                    <xdr:colOff>200025</xdr:colOff>
                    <xdr:row>42</xdr:row>
                    <xdr:rowOff>123825</xdr:rowOff>
                  </from>
                  <to>
                    <xdr:col>6</xdr:col>
                    <xdr:colOff>504825</xdr:colOff>
                    <xdr:row>42</xdr:row>
                    <xdr:rowOff>342900</xdr:rowOff>
                  </to>
                </anchor>
              </controlPr>
            </control>
          </mc:Choice>
        </mc:AlternateContent>
        <mc:AlternateContent xmlns:mc="http://schemas.openxmlformats.org/markup-compatibility/2006">
          <mc:Choice Requires="x14">
            <control shapeId="8255" r:id="rId54" name="Option Button 63">
              <controlPr defaultSize="0" autoFill="0" autoLine="0" autoPict="0">
                <anchor moveWithCells="1">
                  <from>
                    <xdr:col>7</xdr:col>
                    <xdr:colOff>200025</xdr:colOff>
                    <xdr:row>42</xdr:row>
                    <xdr:rowOff>123825</xdr:rowOff>
                  </from>
                  <to>
                    <xdr:col>7</xdr:col>
                    <xdr:colOff>504825</xdr:colOff>
                    <xdr:row>42</xdr:row>
                    <xdr:rowOff>342900</xdr:rowOff>
                  </to>
                </anchor>
              </controlPr>
            </control>
          </mc:Choice>
        </mc:AlternateContent>
        <mc:AlternateContent xmlns:mc="http://schemas.openxmlformats.org/markup-compatibility/2006">
          <mc:Choice Requires="x14">
            <control shapeId="8256" r:id="rId55" name="Option Button 64">
              <controlPr defaultSize="0" autoFill="0" autoLine="0" autoPict="0">
                <anchor moveWithCells="1">
                  <from>
                    <xdr:col>8</xdr:col>
                    <xdr:colOff>200025</xdr:colOff>
                    <xdr:row>42</xdr:row>
                    <xdr:rowOff>123825</xdr:rowOff>
                  </from>
                  <to>
                    <xdr:col>8</xdr:col>
                    <xdr:colOff>504825</xdr:colOff>
                    <xdr:row>42</xdr:row>
                    <xdr:rowOff>342900</xdr:rowOff>
                  </to>
                </anchor>
              </controlPr>
            </control>
          </mc:Choice>
        </mc:AlternateContent>
        <mc:AlternateContent xmlns:mc="http://schemas.openxmlformats.org/markup-compatibility/2006">
          <mc:Choice Requires="x14">
            <control shapeId="8257" r:id="rId56" name="Option Button 65">
              <controlPr defaultSize="0" autoFill="0" autoLine="0" autoPict="0">
                <anchor moveWithCells="1">
                  <from>
                    <xdr:col>9</xdr:col>
                    <xdr:colOff>200025</xdr:colOff>
                    <xdr:row>42</xdr:row>
                    <xdr:rowOff>123825</xdr:rowOff>
                  </from>
                  <to>
                    <xdr:col>9</xdr:col>
                    <xdr:colOff>504825</xdr:colOff>
                    <xdr:row>42</xdr:row>
                    <xdr:rowOff>342900</xdr:rowOff>
                  </to>
                </anchor>
              </controlPr>
            </control>
          </mc:Choice>
        </mc:AlternateContent>
        <mc:AlternateContent xmlns:mc="http://schemas.openxmlformats.org/markup-compatibility/2006">
          <mc:Choice Requires="x14">
            <control shapeId="8258" r:id="rId57" name="Option Button 66">
              <controlPr defaultSize="0" autoFill="0" autoLine="0" autoPict="0">
                <anchor moveWithCells="1">
                  <from>
                    <xdr:col>10</xdr:col>
                    <xdr:colOff>200025</xdr:colOff>
                    <xdr:row>42</xdr:row>
                    <xdr:rowOff>123825</xdr:rowOff>
                  </from>
                  <to>
                    <xdr:col>10</xdr:col>
                    <xdr:colOff>504825</xdr:colOff>
                    <xdr:row>42</xdr:row>
                    <xdr:rowOff>342900</xdr:rowOff>
                  </to>
                </anchor>
              </controlPr>
            </control>
          </mc:Choice>
        </mc:AlternateContent>
        <mc:AlternateContent xmlns:mc="http://schemas.openxmlformats.org/markup-compatibility/2006">
          <mc:Choice Requires="x14">
            <control shapeId="8259" r:id="rId58" name="Group Box 67">
              <controlPr defaultSize="0" autoFill="0" autoPict="0">
                <anchor moveWithCells="1">
                  <from>
                    <xdr:col>6</xdr:col>
                    <xdr:colOff>0</xdr:colOff>
                    <xdr:row>39</xdr:row>
                    <xdr:rowOff>161925</xdr:rowOff>
                  </from>
                  <to>
                    <xdr:col>11</xdr:col>
                    <xdr:colOff>0</xdr:colOff>
                    <xdr:row>41</xdr:row>
                    <xdr:rowOff>0</xdr:rowOff>
                  </to>
                </anchor>
              </controlPr>
            </control>
          </mc:Choice>
        </mc:AlternateContent>
        <mc:AlternateContent xmlns:mc="http://schemas.openxmlformats.org/markup-compatibility/2006">
          <mc:Choice Requires="x14">
            <control shapeId="8260" r:id="rId59" name="Option Button 68">
              <controlPr defaultSize="0" autoFill="0" autoLine="0" autoPict="0">
                <anchor moveWithCells="1">
                  <from>
                    <xdr:col>6</xdr:col>
                    <xdr:colOff>200025</xdr:colOff>
                    <xdr:row>40</xdr:row>
                    <xdr:rowOff>123825</xdr:rowOff>
                  </from>
                  <to>
                    <xdr:col>6</xdr:col>
                    <xdr:colOff>504825</xdr:colOff>
                    <xdr:row>40</xdr:row>
                    <xdr:rowOff>342900</xdr:rowOff>
                  </to>
                </anchor>
              </controlPr>
            </control>
          </mc:Choice>
        </mc:AlternateContent>
        <mc:AlternateContent xmlns:mc="http://schemas.openxmlformats.org/markup-compatibility/2006">
          <mc:Choice Requires="x14">
            <control shapeId="8261" r:id="rId60" name="Option Button 69">
              <controlPr defaultSize="0" autoFill="0" autoLine="0" autoPict="0">
                <anchor moveWithCells="1">
                  <from>
                    <xdr:col>7</xdr:col>
                    <xdr:colOff>200025</xdr:colOff>
                    <xdr:row>40</xdr:row>
                    <xdr:rowOff>123825</xdr:rowOff>
                  </from>
                  <to>
                    <xdr:col>7</xdr:col>
                    <xdr:colOff>504825</xdr:colOff>
                    <xdr:row>40</xdr:row>
                    <xdr:rowOff>342900</xdr:rowOff>
                  </to>
                </anchor>
              </controlPr>
            </control>
          </mc:Choice>
        </mc:AlternateContent>
        <mc:AlternateContent xmlns:mc="http://schemas.openxmlformats.org/markup-compatibility/2006">
          <mc:Choice Requires="x14">
            <control shapeId="8262" r:id="rId61" name="Option Button 70">
              <controlPr defaultSize="0" autoFill="0" autoLine="0" autoPict="0">
                <anchor moveWithCells="1">
                  <from>
                    <xdr:col>8</xdr:col>
                    <xdr:colOff>200025</xdr:colOff>
                    <xdr:row>40</xdr:row>
                    <xdr:rowOff>123825</xdr:rowOff>
                  </from>
                  <to>
                    <xdr:col>8</xdr:col>
                    <xdr:colOff>504825</xdr:colOff>
                    <xdr:row>40</xdr:row>
                    <xdr:rowOff>342900</xdr:rowOff>
                  </to>
                </anchor>
              </controlPr>
            </control>
          </mc:Choice>
        </mc:AlternateContent>
        <mc:AlternateContent xmlns:mc="http://schemas.openxmlformats.org/markup-compatibility/2006">
          <mc:Choice Requires="x14">
            <control shapeId="8263" r:id="rId62" name="Option Button 71">
              <controlPr defaultSize="0" autoFill="0" autoLine="0" autoPict="0">
                <anchor moveWithCells="1">
                  <from>
                    <xdr:col>9</xdr:col>
                    <xdr:colOff>200025</xdr:colOff>
                    <xdr:row>40</xdr:row>
                    <xdr:rowOff>123825</xdr:rowOff>
                  </from>
                  <to>
                    <xdr:col>9</xdr:col>
                    <xdr:colOff>504825</xdr:colOff>
                    <xdr:row>40</xdr:row>
                    <xdr:rowOff>342900</xdr:rowOff>
                  </to>
                </anchor>
              </controlPr>
            </control>
          </mc:Choice>
        </mc:AlternateContent>
        <mc:AlternateContent xmlns:mc="http://schemas.openxmlformats.org/markup-compatibility/2006">
          <mc:Choice Requires="x14">
            <control shapeId="8264" r:id="rId63" name="Option Button 72">
              <controlPr defaultSize="0" autoFill="0" autoLine="0" autoPict="0">
                <anchor moveWithCells="1">
                  <from>
                    <xdr:col>10</xdr:col>
                    <xdr:colOff>200025</xdr:colOff>
                    <xdr:row>40</xdr:row>
                    <xdr:rowOff>123825</xdr:rowOff>
                  </from>
                  <to>
                    <xdr:col>10</xdr:col>
                    <xdr:colOff>504825</xdr:colOff>
                    <xdr:row>40</xdr:row>
                    <xdr:rowOff>342900</xdr:rowOff>
                  </to>
                </anchor>
              </controlPr>
            </control>
          </mc:Choice>
        </mc:AlternateContent>
        <mc:AlternateContent xmlns:mc="http://schemas.openxmlformats.org/markup-compatibility/2006">
          <mc:Choice Requires="x14">
            <control shapeId="8265" r:id="rId64" name="Group Box 73">
              <controlPr defaultSize="0" autoFill="0" autoPict="0">
                <anchor moveWithCells="1">
                  <from>
                    <xdr:col>6</xdr:col>
                    <xdr:colOff>0</xdr:colOff>
                    <xdr:row>43</xdr:row>
                    <xdr:rowOff>161925</xdr:rowOff>
                  </from>
                  <to>
                    <xdr:col>11</xdr:col>
                    <xdr:colOff>0</xdr:colOff>
                    <xdr:row>45</xdr:row>
                    <xdr:rowOff>0</xdr:rowOff>
                  </to>
                </anchor>
              </controlPr>
            </control>
          </mc:Choice>
        </mc:AlternateContent>
        <mc:AlternateContent xmlns:mc="http://schemas.openxmlformats.org/markup-compatibility/2006">
          <mc:Choice Requires="x14">
            <control shapeId="8266" r:id="rId65" name="Option Button 74">
              <controlPr defaultSize="0" autoFill="0" autoLine="0" autoPict="0">
                <anchor moveWithCells="1">
                  <from>
                    <xdr:col>6</xdr:col>
                    <xdr:colOff>200025</xdr:colOff>
                    <xdr:row>44</xdr:row>
                    <xdr:rowOff>123825</xdr:rowOff>
                  </from>
                  <to>
                    <xdr:col>6</xdr:col>
                    <xdr:colOff>504825</xdr:colOff>
                    <xdr:row>44</xdr:row>
                    <xdr:rowOff>342900</xdr:rowOff>
                  </to>
                </anchor>
              </controlPr>
            </control>
          </mc:Choice>
        </mc:AlternateContent>
        <mc:AlternateContent xmlns:mc="http://schemas.openxmlformats.org/markup-compatibility/2006">
          <mc:Choice Requires="x14">
            <control shapeId="8267" r:id="rId66" name="Option Button 75">
              <controlPr defaultSize="0" autoFill="0" autoLine="0" autoPict="0">
                <anchor moveWithCells="1">
                  <from>
                    <xdr:col>7</xdr:col>
                    <xdr:colOff>200025</xdr:colOff>
                    <xdr:row>44</xdr:row>
                    <xdr:rowOff>123825</xdr:rowOff>
                  </from>
                  <to>
                    <xdr:col>7</xdr:col>
                    <xdr:colOff>504825</xdr:colOff>
                    <xdr:row>44</xdr:row>
                    <xdr:rowOff>342900</xdr:rowOff>
                  </to>
                </anchor>
              </controlPr>
            </control>
          </mc:Choice>
        </mc:AlternateContent>
        <mc:AlternateContent xmlns:mc="http://schemas.openxmlformats.org/markup-compatibility/2006">
          <mc:Choice Requires="x14">
            <control shapeId="8268" r:id="rId67" name="Option Button 76">
              <controlPr defaultSize="0" autoFill="0" autoLine="0" autoPict="0">
                <anchor moveWithCells="1">
                  <from>
                    <xdr:col>8</xdr:col>
                    <xdr:colOff>200025</xdr:colOff>
                    <xdr:row>44</xdr:row>
                    <xdr:rowOff>123825</xdr:rowOff>
                  </from>
                  <to>
                    <xdr:col>8</xdr:col>
                    <xdr:colOff>504825</xdr:colOff>
                    <xdr:row>44</xdr:row>
                    <xdr:rowOff>342900</xdr:rowOff>
                  </to>
                </anchor>
              </controlPr>
            </control>
          </mc:Choice>
        </mc:AlternateContent>
        <mc:AlternateContent xmlns:mc="http://schemas.openxmlformats.org/markup-compatibility/2006">
          <mc:Choice Requires="x14">
            <control shapeId="8269" r:id="rId68" name="Option Button 77">
              <controlPr defaultSize="0" autoFill="0" autoLine="0" autoPict="0">
                <anchor moveWithCells="1">
                  <from>
                    <xdr:col>9</xdr:col>
                    <xdr:colOff>200025</xdr:colOff>
                    <xdr:row>44</xdr:row>
                    <xdr:rowOff>123825</xdr:rowOff>
                  </from>
                  <to>
                    <xdr:col>9</xdr:col>
                    <xdr:colOff>504825</xdr:colOff>
                    <xdr:row>44</xdr:row>
                    <xdr:rowOff>342900</xdr:rowOff>
                  </to>
                </anchor>
              </controlPr>
            </control>
          </mc:Choice>
        </mc:AlternateContent>
        <mc:AlternateContent xmlns:mc="http://schemas.openxmlformats.org/markup-compatibility/2006">
          <mc:Choice Requires="x14">
            <control shapeId="8270" r:id="rId69" name="Option Button 78">
              <controlPr defaultSize="0" autoFill="0" autoLine="0" autoPict="0">
                <anchor moveWithCells="1">
                  <from>
                    <xdr:col>10</xdr:col>
                    <xdr:colOff>200025</xdr:colOff>
                    <xdr:row>44</xdr:row>
                    <xdr:rowOff>123825</xdr:rowOff>
                  </from>
                  <to>
                    <xdr:col>10</xdr:col>
                    <xdr:colOff>504825</xdr:colOff>
                    <xdr:row>44</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0" id="{93892D03-5A8C-483C-808F-A4A2C23B31C1}">
            <xm:f>Cover!$I$22&lt;&gt;'List options'!$B$11</xm:f>
            <x14:dxf>
              <font>
                <color theme="0"/>
              </font>
              <border>
                <left/>
                <right/>
                <top/>
                <bottom/>
                <vertical/>
                <horizontal/>
              </border>
            </x14:dxf>
          </x14:cfRule>
          <x14:cfRule type="expression" priority="121" id="{A0D315A9-9E64-4BA0-BF34-01512610AD0F}">
            <xm:f>Cover!$I$20='List options'!$B$2</xm:f>
            <x14:dxf>
              <font>
                <color theme="0"/>
              </font>
              <border>
                <left/>
                <right/>
                <top/>
                <bottom/>
                <vertical/>
                <horizontal/>
              </border>
            </x14:dxf>
          </x14:cfRule>
          <xm:sqref>G59:K59</xm:sqref>
        </x14:conditionalFormatting>
        <x14:conditionalFormatting xmlns:xm="http://schemas.microsoft.com/office/excel/2006/main">
          <x14:cfRule type="expression" priority="11" id="{5F5E2D94-4AD7-4B62-8998-1DF9B18288E0}">
            <xm:f>Cover!$I$22&lt;&gt;'List options'!$B$11</xm:f>
            <x14:dxf>
              <font>
                <color theme="0"/>
              </font>
              <border>
                <left/>
                <right/>
                <top/>
                <bottom/>
                <vertical/>
                <horizontal/>
              </border>
            </x14:dxf>
          </x14:cfRule>
          <x14:cfRule type="expression" priority="12" id="{B5A823CD-FA64-4CF5-BFBB-511CFFB76CCC}">
            <xm:f>Cover!$I$20='List options'!$B$2</xm:f>
            <x14:dxf>
              <font>
                <color theme="0"/>
              </font>
              <border>
                <left/>
                <right/>
                <top/>
                <bottom/>
                <vertical/>
                <horizontal/>
              </border>
            </x14:dxf>
          </x14:cfRule>
          <xm:sqref>G57:K57</xm:sqref>
        </x14:conditionalFormatting>
        <x14:conditionalFormatting xmlns:xm="http://schemas.microsoft.com/office/excel/2006/main">
          <x14:cfRule type="expression" priority="9" id="{5D7D3434-C1B5-41DF-BC42-B1D6F78E26F2}">
            <xm:f>Cover!$I$22&lt;&gt;'List options'!$B$11</xm:f>
            <x14:dxf>
              <font>
                <color theme="0"/>
              </font>
              <border>
                <left/>
                <right/>
                <top/>
                <bottom/>
                <vertical/>
                <horizontal/>
              </border>
            </x14:dxf>
          </x14:cfRule>
          <x14:cfRule type="expression" priority="10" id="{8A74CFAB-B66E-4199-902C-2E0FB914EC96}">
            <xm:f>Cover!$I$20='List options'!$B$2</xm:f>
            <x14:dxf>
              <font>
                <color theme="0"/>
              </font>
              <border>
                <left/>
                <right/>
                <top/>
                <bottom/>
                <vertical/>
                <horizontal/>
              </border>
            </x14:dxf>
          </x14:cfRule>
          <xm:sqref>G55:K55</xm:sqref>
        </x14:conditionalFormatting>
        <x14:conditionalFormatting xmlns:xm="http://schemas.microsoft.com/office/excel/2006/main">
          <x14:cfRule type="expression" priority="8" id="{0CA56956-F23A-42B5-B357-BC5B85258155}">
            <xm:f>Cover!$I$20='List options'!$B$2</xm:f>
            <x14:dxf>
              <font>
                <color theme="0"/>
              </font>
              <border>
                <left/>
                <right/>
                <top/>
                <bottom/>
                <vertical/>
                <horizontal/>
              </border>
            </x14:dxf>
          </x14:cfRule>
          <xm:sqref>G51:K51</xm:sqref>
        </x14:conditionalFormatting>
        <x14:conditionalFormatting xmlns:xm="http://schemas.microsoft.com/office/excel/2006/main">
          <x14:cfRule type="expression" priority="2" id="{FF165130-DBD4-4238-9167-0DAAD7A304F0}">
            <xm:f>Cover!$I$20='List options'!$B$2</xm:f>
            <x14:dxf>
              <font>
                <color theme="0"/>
              </font>
              <border>
                <left/>
                <right/>
                <top/>
                <bottom/>
                <vertical/>
                <horizontal/>
              </border>
            </x14:dxf>
          </x14:cfRule>
          <xm:sqref>G49:K49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 options'!$B$14:$B$16</xm:f>
          </x14:formula1>
          <xm:sqref>G59</xm:sqref>
        </x14:dataValidation>
        <x14:dataValidation type="list" allowBlank="1" showInputMessage="1" showErrorMessage="1">
          <x14:formula1>
            <xm:f>'List options'!$B$21:$B$29</xm:f>
          </x14:formula1>
          <xm:sqref>G55:K55</xm:sqref>
        </x14:dataValidation>
        <x14:dataValidation type="list" allowBlank="1" showInputMessage="1" showErrorMessage="1">
          <x14:formula1>
            <xm:f>'List options'!$B$31:$B$37</xm:f>
          </x14:formula1>
          <xm:sqref>G57:K57</xm:sqref>
        </x14:dataValidation>
        <x14:dataValidation type="list" allowBlank="1" showInputMessage="1" showErrorMessage="1">
          <x14:formula1>
            <xm:f>'List options'!$B$39:$B$42</xm:f>
          </x14:formula1>
          <xm:sqref>G49:K49 G51:K51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O53"/>
  <sheetViews>
    <sheetView showGridLines="0" showRowColHeaders="0" zoomScale="70" zoomScaleNormal="70" workbookViewId="0">
      <pane ySplit="2" topLeftCell="A39" activePane="bottomLeft" state="frozen"/>
      <selection pane="bottomLeft" activeCell="G48" sqref="G48:H49"/>
    </sheetView>
  </sheetViews>
  <sheetFormatPr defaultColWidth="9.140625" defaultRowHeight="12.75" x14ac:dyDescent="0.2"/>
  <cols>
    <col min="1" max="1" width="2.7109375" style="9" customWidth="1"/>
    <col min="2" max="2" width="5.7109375" style="9" customWidth="1"/>
    <col min="3" max="3" width="1.7109375" style="9" customWidth="1"/>
    <col min="4" max="4" width="9.140625" style="9"/>
    <col min="5" max="5" width="80.7109375" style="9" customWidth="1"/>
    <col min="6" max="6" width="2.7109375" style="68" customWidth="1"/>
    <col min="7" max="11" width="9.140625" style="9"/>
    <col min="12" max="12" width="2.7109375" style="102" customWidth="1"/>
    <col min="13" max="14" width="30.7109375" style="9" customWidth="1"/>
    <col min="15" max="15" width="2.7109375" style="105" customWidth="1"/>
    <col min="16" max="16384" width="9.140625" style="9"/>
  </cols>
  <sheetData>
    <row r="2" spans="2:15" ht="143.1" x14ac:dyDescent="0.25">
      <c r="B2" s="26"/>
      <c r="C2" s="27"/>
      <c r="D2" s="27"/>
      <c r="E2" s="76"/>
      <c r="F2" s="39"/>
      <c r="G2" s="44" t="s">
        <v>19</v>
      </c>
      <c r="H2" s="43" t="s">
        <v>18</v>
      </c>
      <c r="I2" s="42" t="s">
        <v>16</v>
      </c>
      <c r="J2" s="41" t="s">
        <v>17</v>
      </c>
      <c r="K2" s="40" t="s">
        <v>15</v>
      </c>
      <c r="L2" s="98"/>
      <c r="M2" s="78" t="str">
        <f>CHAR(10)&amp;"Project ID:"&amp;CHAR(10)&amp;"Project name:"&amp;CHAR(10)&amp;"QBL assessment performed by:"</f>
        <v xml:space="preserve">
Project ID:
Project name:
QBL assessment performed by:</v>
      </c>
      <c r="N2" s="77" t="str">
        <f>CHAR(10)&amp;Cover!$I$14&amp;CHAR(10)&amp;Cover!$I$16&amp;CHAR(10)&amp;Cover!$I$18</f>
        <v xml:space="preserve">
</v>
      </c>
      <c r="O2" s="103"/>
    </row>
    <row r="3" spans="2:15" ht="12.6" x14ac:dyDescent="0.25">
      <c r="B3" s="30"/>
      <c r="C3" s="88"/>
      <c r="D3" s="3"/>
      <c r="E3" s="3"/>
      <c r="F3" s="45"/>
      <c r="G3" s="46"/>
      <c r="H3" s="46"/>
      <c r="I3" s="46"/>
      <c r="J3" s="46"/>
      <c r="K3" s="46"/>
      <c r="L3" s="99"/>
      <c r="M3" s="3"/>
      <c r="N3" s="3"/>
      <c r="O3" s="104"/>
    </row>
    <row r="4" spans="2:15" ht="20.100000000000001" x14ac:dyDescent="0.4">
      <c r="B4" s="30"/>
      <c r="C4" s="3"/>
      <c r="D4" s="47" t="s">
        <v>26</v>
      </c>
      <c r="E4" s="3"/>
      <c r="F4" s="45"/>
      <c r="G4" s="46"/>
      <c r="H4" s="46"/>
      <c r="I4" s="46"/>
      <c r="J4" s="46"/>
      <c r="K4" s="46"/>
      <c r="L4" s="99"/>
      <c r="M4" s="3"/>
      <c r="N4" s="3"/>
      <c r="O4" s="104"/>
    </row>
    <row r="5" spans="2:15" ht="15.6" x14ac:dyDescent="0.35">
      <c r="B5" s="30"/>
      <c r="C5" s="3"/>
      <c r="D5" s="3"/>
      <c r="E5" s="48" t="s">
        <v>140</v>
      </c>
      <c r="F5" s="45"/>
      <c r="G5" s="46"/>
      <c r="H5" s="46"/>
      <c r="I5" s="46"/>
      <c r="J5" s="46"/>
      <c r="K5" s="46"/>
      <c r="L5" s="99"/>
      <c r="M5" s="3"/>
      <c r="N5" s="3"/>
      <c r="O5" s="104"/>
    </row>
    <row r="6" spans="2:15" ht="12.6" x14ac:dyDescent="0.25">
      <c r="B6" s="30"/>
      <c r="C6" s="3"/>
      <c r="D6" s="3"/>
      <c r="E6" s="3"/>
      <c r="F6" s="45"/>
      <c r="G6" s="46"/>
      <c r="H6" s="46"/>
      <c r="I6" s="46"/>
      <c r="J6" s="46"/>
      <c r="K6" s="46"/>
      <c r="L6" s="99"/>
      <c r="M6" s="3"/>
      <c r="N6" s="3"/>
      <c r="O6" s="104"/>
    </row>
    <row r="7" spans="2:15" ht="14.1" x14ac:dyDescent="0.3">
      <c r="B7" s="30"/>
      <c r="C7" s="3"/>
      <c r="D7" s="3"/>
      <c r="E7" s="15" t="s">
        <v>42</v>
      </c>
      <c r="F7" s="45"/>
      <c r="G7" s="46"/>
      <c r="H7" s="46"/>
      <c r="I7" s="46"/>
      <c r="J7" s="46"/>
      <c r="K7" s="46"/>
      <c r="L7" s="99"/>
      <c r="M7" s="3"/>
      <c r="N7" s="3"/>
      <c r="O7" s="104"/>
    </row>
    <row r="8" spans="2:15" ht="12.6" x14ac:dyDescent="0.25">
      <c r="B8" s="30"/>
      <c r="C8" s="3"/>
      <c r="D8" s="3"/>
      <c r="E8" s="3"/>
      <c r="F8" s="45"/>
      <c r="G8" s="46"/>
      <c r="H8" s="46"/>
      <c r="I8" s="46"/>
      <c r="J8" s="46"/>
      <c r="K8" s="46"/>
      <c r="L8" s="99"/>
      <c r="M8" s="3"/>
      <c r="N8" s="3"/>
      <c r="O8" s="104"/>
    </row>
    <row r="9" spans="2:15" ht="15.6" x14ac:dyDescent="0.35">
      <c r="B9" s="30"/>
      <c r="C9" s="3"/>
      <c r="D9" s="11" t="s">
        <v>1</v>
      </c>
      <c r="E9" s="49" t="s">
        <v>141</v>
      </c>
      <c r="F9" s="45"/>
      <c r="G9" s="3"/>
      <c r="H9" s="3"/>
      <c r="I9" s="3"/>
      <c r="J9" s="3"/>
      <c r="K9" s="3"/>
      <c r="L9" s="99">
        <f>PRODUCT(L13:L19)</f>
        <v>0</v>
      </c>
      <c r="M9" s="3"/>
      <c r="N9" s="3"/>
      <c r="O9" s="104">
        <f>SUM(O13:O19)</f>
        <v>0</v>
      </c>
    </row>
    <row r="10" spans="2:15" ht="12.6" x14ac:dyDescent="0.25">
      <c r="B10" s="30"/>
      <c r="C10" s="3"/>
      <c r="D10" s="3"/>
      <c r="E10" s="3"/>
      <c r="F10" s="45"/>
      <c r="G10" s="3"/>
      <c r="H10" s="3"/>
      <c r="I10" s="3"/>
      <c r="J10" s="3"/>
      <c r="K10" s="3"/>
      <c r="L10" s="99"/>
      <c r="M10" s="3"/>
      <c r="N10" s="3"/>
      <c r="O10" s="104"/>
    </row>
    <row r="11" spans="2:15" ht="14.1" x14ac:dyDescent="0.25">
      <c r="B11" s="30"/>
      <c r="C11" s="3"/>
      <c r="D11" s="3"/>
      <c r="E11" s="50" t="s">
        <v>128</v>
      </c>
      <c r="F11" s="45"/>
      <c r="G11" s="3"/>
      <c r="H11" s="3"/>
      <c r="I11" s="3"/>
      <c r="J11" s="3"/>
      <c r="K11" s="3"/>
      <c r="L11" s="99"/>
      <c r="M11" s="3"/>
      <c r="N11" s="3"/>
      <c r="O11" s="104"/>
    </row>
    <row r="12" spans="2:15" ht="12.95" x14ac:dyDescent="0.3">
      <c r="B12" s="30"/>
      <c r="C12" s="3"/>
      <c r="D12" s="3"/>
      <c r="E12" s="3"/>
      <c r="F12" s="45"/>
      <c r="G12" s="3"/>
      <c r="H12" s="3"/>
      <c r="I12" s="3"/>
      <c r="J12" s="3"/>
      <c r="K12" s="3"/>
      <c r="L12" s="99"/>
      <c r="M12" s="51" t="str">
        <f>IF(L13=1,"Please provide rationale",IF(L13=5,"Please provide rationale","Comments (optional)"))</f>
        <v>Comments (optional)</v>
      </c>
      <c r="N12" s="51"/>
      <c r="O12" s="104"/>
    </row>
    <row r="13" spans="2:15" ht="40.5" customHeight="1" x14ac:dyDescent="0.25">
      <c r="B13" s="30"/>
      <c r="C13" s="3"/>
      <c r="D13" s="3"/>
      <c r="E13" s="82" t="s">
        <v>155</v>
      </c>
      <c r="F13" s="45"/>
      <c r="G13" s="3"/>
      <c r="H13" s="3"/>
      <c r="I13" s="3"/>
      <c r="J13" s="3"/>
      <c r="K13" s="3"/>
      <c r="L13" s="100">
        <v>0</v>
      </c>
      <c r="M13" s="120"/>
      <c r="N13" s="121"/>
      <c r="O13" s="104" t="b">
        <f>IF(M12="Please provide rationale",IF(M13="",1,0))</f>
        <v>0</v>
      </c>
    </row>
    <row r="14" spans="2:15" ht="12.95" x14ac:dyDescent="0.3">
      <c r="B14" s="30"/>
      <c r="C14" s="3"/>
      <c r="D14" s="3"/>
      <c r="E14" s="3"/>
      <c r="F14" s="45"/>
      <c r="G14" s="3"/>
      <c r="H14" s="3"/>
      <c r="I14" s="3"/>
      <c r="J14" s="3"/>
      <c r="K14" s="3"/>
      <c r="L14" s="99"/>
      <c r="M14" s="51" t="str">
        <f>IF(L15=1,"Please provide rationale",IF(L15=5,"Please provide rationale","Comments (optional)"))</f>
        <v>Comments (optional)</v>
      </c>
      <c r="N14" s="51"/>
      <c r="O14" s="104"/>
    </row>
    <row r="15" spans="2:15" ht="40.5" customHeight="1" x14ac:dyDescent="0.25">
      <c r="B15" s="30"/>
      <c r="C15" s="3"/>
      <c r="D15" s="3"/>
      <c r="E15" s="86" t="s">
        <v>142</v>
      </c>
      <c r="F15" s="45"/>
      <c r="G15" s="3"/>
      <c r="H15" s="3"/>
      <c r="I15" s="3"/>
      <c r="J15" s="3"/>
      <c r="K15" s="3"/>
      <c r="L15" s="100">
        <v>0</v>
      </c>
      <c r="M15" s="120"/>
      <c r="N15" s="121"/>
      <c r="O15" s="104" t="b">
        <f>IF(M14="Please provide rationale",IF(M15="",1,0))</f>
        <v>0</v>
      </c>
    </row>
    <row r="16" spans="2:15" ht="12.95" x14ac:dyDescent="0.3">
      <c r="B16" s="30"/>
      <c r="C16" s="3"/>
      <c r="D16" s="3"/>
      <c r="E16" s="3"/>
      <c r="F16" s="45"/>
      <c r="G16" s="3"/>
      <c r="H16" s="3"/>
      <c r="I16" s="3"/>
      <c r="J16" s="3"/>
      <c r="K16" s="3"/>
      <c r="L16" s="99"/>
      <c r="M16" s="51" t="str">
        <f>IF(L17=1,"Please provide rationale",IF(L17=5,"Please provide rationale","Comments (optional)"))</f>
        <v>Comments (optional)</v>
      </c>
      <c r="N16" s="51"/>
      <c r="O16" s="104"/>
    </row>
    <row r="17" spans="2:15" ht="40.5" customHeight="1" x14ac:dyDescent="0.25">
      <c r="B17" s="30"/>
      <c r="C17" s="3"/>
      <c r="D17" s="3"/>
      <c r="E17" s="86" t="s">
        <v>156</v>
      </c>
      <c r="F17" s="45"/>
      <c r="G17" s="3"/>
      <c r="H17" s="3"/>
      <c r="I17" s="3"/>
      <c r="J17" s="3"/>
      <c r="K17" s="3"/>
      <c r="L17" s="100">
        <v>0</v>
      </c>
      <c r="M17" s="120"/>
      <c r="N17" s="121"/>
      <c r="O17" s="104" t="b">
        <f>IF(M16="Please provide rationale",IF(M17="",1,0))</f>
        <v>0</v>
      </c>
    </row>
    <row r="18" spans="2:15" ht="12.95" x14ac:dyDescent="0.3">
      <c r="B18" s="30"/>
      <c r="C18" s="3"/>
      <c r="D18" s="3"/>
      <c r="E18" s="3"/>
      <c r="F18" s="45"/>
      <c r="G18" s="3"/>
      <c r="H18" s="3"/>
      <c r="I18" s="3"/>
      <c r="J18" s="3"/>
      <c r="K18" s="3"/>
      <c r="L18" s="99"/>
      <c r="M18" s="51" t="str">
        <f>IF(L19=1,"Please provide rationale",IF(L19=5,"Please provide rationale","Comments (optional)"))</f>
        <v>Comments (optional)</v>
      </c>
      <c r="N18" s="51"/>
      <c r="O18" s="104"/>
    </row>
    <row r="19" spans="2:15" ht="40.5" customHeight="1" x14ac:dyDescent="0.25">
      <c r="B19" s="30"/>
      <c r="C19" s="3"/>
      <c r="D19" s="3"/>
      <c r="E19" s="82" t="s">
        <v>143</v>
      </c>
      <c r="F19" s="45"/>
      <c r="G19" s="3"/>
      <c r="H19" s="3"/>
      <c r="I19" s="3"/>
      <c r="J19" s="3"/>
      <c r="K19" s="3"/>
      <c r="L19" s="100">
        <v>0</v>
      </c>
      <c r="M19" s="120"/>
      <c r="N19" s="121"/>
      <c r="O19" s="104" t="b">
        <f>IF(M18="Please provide rationale",IF(M19="",1,0))</f>
        <v>0</v>
      </c>
    </row>
    <row r="20" spans="2:15" ht="20.100000000000001" customHeight="1" x14ac:dyDescent="0.25">
      <c r="B20" s="30"/>
      <c r="C20" s="3"/>
      <c r="D20" s="3"/>
      <c r="E20" s="3"/>
      <c r="F20" s="45"/>
      <c r="G20" s="3"/>
      <c r="H20" s="3"/>
      <c r="I20" s="3"/>
      <c r="J20" s="3"/>
      <c r="K20" s="3"/>
      <c r="L20" s="99"/>
      <c r="M20" s="3"/>
      <c r="N20" s="3"/>
      <c r="O20" s="104"/>
    </row>
    <row r="21" spans="2:15" ht="15.6" x14ac:dyDescent="0.35">
      <c r="B21" s="30"/>
      <c r="C21" s="3"/>
      <c r="D21" s="52" t="s">
        <v>2</v>
      </c>
      <c r="E21" s="53" t="s">
        <v>144</v>
      </c>
      <c r="F21" s="45"/>
      <c r="G21" s="3"/>
      <c r="H21" s="3"/>
      <c r="I21" s="3"/>
      <c r="J21" s="3"/>
      <c r="K21" s="3"/>
      <c r="L21" s="99">
        <f>PRODUCT(L25:L29)</f>
        <v>0</v>
      </c>
      <c r="M21" s="3"/>
      <c r="N21" s="3"/>
      <c r="O21" s="104">
        <f>SUM(O25:O29)</f>
        <v>0</v>
      </c>
    </row>
    <row r="22" spans="2:15" ht="12.6" x14ac:dyDescent="0.25">
      <c r="B22" s="30"/>
      <c r="C22" s="3"/>
      <c r="D22" s="3"/>
      <c r="E22" s="3"/>
      <c r="F22" s="45"/>
      <c r="G22" s="3"/>
      <c r="H22" s="3"/>
      <c r="I22" s="3"/>
      <c r="J22" s="3"/>
      <c r="K22" s="3"/>
      <c r="L22" s="99"/>
      <c r="M22" s="3"/>
      <c r="N22" s="3"/>
      <c r="O22" s="104"/>
    </row>
    <row r="23" spans="2:15" ht="14.1" x14ac:dyDescent="0.25">
      <c r="B23" s="30"/>
      <c r="C23" s="3"/>
      <c r="D23" s="3"/>
      <c r="E23" s="50" t="s">
        <v>128</v>
      </c>
      <c r="F23" s="45"/>
      <c r="G23" s="3"/>
      <c r="H23" s="3"/>
      <c r="I23" s="3"/>
      <c r="J23" s="3"/>
      <c r="K23" s="3"/>
      <c r="L23" s="99"/>
      <c r="M23" s="3"/>
      <c r="N23" s="3"/>
      <c r="O23" s="104"/>
    </row>
    <row r="24" spans="2:15" ht="12.95" x14ac:dyDescent="0.3">
      <c r="B24" s="30"/>
      <c r="C24" s="3"/>
      <c r="D24" s="3"/>
      <c r="E24" s="3"/>
      <c r="F24" s="45"/>
      <c r="G24" s="3"/>
      <c r="H24" s="3"/>
      <c r="I24" s="3"/>
      <c r="J24" s="3"/>
      <c r="K24" s="3"/>
      <c r="L24" s="99"/>
      <c r="M24" s="51" t="str">
        <f>IF(L25=1,"Please provide rationale",IF(L25=5,"Please provide rationale","Comments (optional)"))</f>
        <v>Comments (optional)</v>
      </c>
      <c r="N24" s="51"/>
      <c r="O24" s="104"/>
    </row>
    <row r="25" spans="2:15" ht="40.5" customHeight="1" x14ac:dyDescent="0.25">
      <c r="B25" s="30"/>
      <c r="C25" s="3"/>
      <c r="D25" s="3"/>
      <c r="E25" s="82" t="s">
        <v>145</v>
      </c>
      <c r="F25" s="45"/>
      <c r="G25" s="3"/>
      <c r="H25" s="3"/>
      <c r="I25" s="3"/>
      <c r="J25" s="3"/>
      <c r="K25" s="3"/>
      <c r="L25" s="100">
        <v>0</v>
      </c>
      <c r="M25" s="120"/>
      <c r="N25" s="121"/>
      <c r="O25" s="104" t="b">
        <f>IF(M24="Please provide rationale",IF(M25="",1,0))</f>
        <v>0</v>
      </c>
    </row>
    <row r="26" spans="2:15" ht="12.95" x14ac:dyDescent="0.3">
      <c r="B26" s="30"/>
      <c r="C26" s="3"/>
      <c r="D26" s="3"/>
      <c r="E26" s="54"/>
      <c r="F26" s="45"/>
      <c r="G26" s="3"/>
      <c r="H26" s="3"/>
      <c r="I26" s="3"/>
      <c r="J26" s="3"/>
      <c r="K26" s="3"/>
      <c r="L26" s="99"/>
      <c r="M26" s="51" t="str">
        <f>IF(L27=1,"Please provide rationale",IF(L27=5,"Please provide rationale","Comments (optional)"))</f>
        <v>Comments (optional)</v>
      </c>
      <c r="N26" s="51"/>
      <c r="O26" s="104"/>
    </row>
    <row r="27" spans="2:15" ht="40.5" customHeight="1" x14ac:dyDescent="0.25">
      <c r="B27" s="30"/>
      <c r="C27" s="3"/>
      <c r="D27" s="3"/>
      <c r="E27" s="82" t="s">
        <v>146</v>
      </c>
      <c r="F27" s="45"/>
      <c r="G27" s="3"/>
      <c r="H27" s="3"/>
      <c r="I27" s="3"/>
      <c r="J27" s="3"/>
      <c r="K27" s="3"/>
      <c r="L27" s="100">
        <v>0</v>
      </c>
      <c r="M27" s="120"/>
      <c r="N27" s="121"/>
      <c r="O27" s="104" t="b">
        <f>IF(M26="Please provide rationale",IF(M27="",1,0))</f>
        <v>0</v>
      </c>
    </row>
    <row r="28" spans="2:15" ht="12.95" x14ac:dyDescent="0.3">
      <c r="B28" s="30"/>
      <c r="C28" s="3"/>
      <c r="D28" s="3"/>
      <c r="E28" s="3"/>
      <c r="F28" s="45"/>
      <c r="G28" s="3"/>
      <c r="H28" s="3"/>
      <c r="I28" s="3"/>
      <c r="J28" s="3"/>
      <c r="K28" s="3"/>
      <c r="L28" s="99"/>
      <c r="M28" s="51" t="str">
        <f>IF(L29=1,"Please provide rationale",IF(L29=5,"Please provide rationale","Comments (optional)"))</f>
        <v>Comments (optional)</v>
      </c>
      <c r="N28" s="51"/>
      <c r="O28" s="104"/>
    </row>
    <row r="29" spans="2:15" ht="40.5" customHeight="1" x14ac:dyDescent="0.25">
      <c r="B29" s="30"/>
      <c r="C29" s="3"/>
      <c r="D29" s="3"/>
      <c r="E29" s="82" t="s">
        <v>147</v>
      </c>
      <c r="F29" s="45"/>
      <c r="G29" s="3"/>
      <c r="H29" s="3"/>
      <c r="I29" s="3"/>
      <c r="J29" s="3"/>
      <c r="K29" s="3"/>
      <c r="L29" s="100">
        <v>0</v>
      </c>
      <c r="M29" s="120"/>
      <c r="N29" s="121"/>
      <c r="O29" s="104" t="b">
        <f>IF(M28="Please provide rationale",IF(M29="",1,0))</f>
        <v>0</v>
      </c>
    </row>
    <row r="30" spans="2:15" ht="20.100000000000001" customHeight="1" x14ac:dyDescent="0.25">
      <c r="B30" s="30"/>
      <c r="C30" s="3"/>
      <c r="D30" s="3"/>
      <c r="E30" s="3"/>
      <c r="F30" s="45"/>
      <c r="G30" s="3"/>
      <c r="H30" s="3"/>
      <c r="I30" s="3"/>
      <c r="J30" s="3"/>
      <c r="K30" s="3"/>
      <c r="L30" s="99"/>
      <c r="M30" s="3"/>
      <c r="N30" s="3"/>
      <c r="O30" s="104"/>
    </row>
    <row r="31" spans="2:15" ht="15.6" x14ac:dyDescent="0.35">
      <c r="B31" s="30"/>
      <c r="C31" s="3"/>
      <c r="D31" s="52" t="s">
        <v>3</v>
      </c>
      <c r="E31" s="53" t="s">
        <v>27</v>
      </c>
      <c r="F31" s="45"/>
      <c r="G31" s="3"/>
      <c r="H31" s="3"/>
      <c r="I31" s="3"/>
      <c r="J31" s="3"/>
      <c r="K31" s="3"/>
      <c r="L31" s="107"/>
      <c r="M31" s="3"/>
      <c r="N31" s="3"/>
      <c r="O31" s="104"/>
    </row>
    <row r="32" spans="2:15" ht="12.6" x14ac:dyDescent="0.25">
      <c r="B32" s="30"/>
      <c r="C32" s="3"/>
      <c r="D32" s="3"/>
      <c r="E32" s="3"/>
      <c r="F32" s="45"/>
      <c r="G32" s="3"/>
      <c r="H32" s="3"/>
      <c r="I32" s="3"/>
      <c r="J32" s="3"/>
      <c r="K32" s="3"/>
      <c r="L32" s="107"/>
      <c r="M32" s="3"/>
      <c r="N32" s="3"/>
      <c r="O32" s="104"/>
    </row>
    <row r="33" spans="2:15" ht="14.1" x14ac:dyDescent="0.25">
      <c r="B33" s="30"/>
      <c r="C33" s="3"/>
      <c r="D33" s="3"/>
      <c r="E33" s="50" t="s">
        <v>56</v>
      </c>
      <c r="F33" s="45"/>
      <c r="G33" s="5"/>
      <c r="H33" s="5"/>
      <c r="I33" s="5"/>
      <c r="J33" s="5"/>
      <c r="K33" s="5"/>
      <c r="L33" s="107"/>
      <c r="M33" s="3"/>
      <c r="N33" s="3"/>
      <c r="O33" s="104"/>
    </row>
    <row r="34" spans="2:15" ht="12.75" customHeight="1" x14ac:dyDescent="0.25">
      <c r="B34" s="30"/>
      <c r="C34" s="3"/>
      <c r="D34" s="3"/>
      <c r="E34" s="55"/>
      <c r="F34" s="45"/>
      <c r="G34" s="5"/>
      <c r="H34" s="5"/>
      <c r="I34" s="5"/>
      <c r="J34" s="5"/>
      <c r="K34" s="5"/>
      <c r="L34" s="107"/>
      <c r="M34" s="3"/>
      <c r="N34" s="3"/>
      <c r="O34" s="104"/>
    </row>
    <row r="35" spans="2:15" ht="12.75" customHeight="1" x14ac:dyDescent="0.25">
      <c r="B35" s="30"/>
      <c r="C35" s="3"/>
      <c r="D35" s="3"/>
      <c r="E35" s="138" t="s">
        <v>28</v>
      </c>
      <c r="F35" s="138"/>
      <c r="G35" s="138"/>
      <c r="H35" s="138"/>
      <c r="I35" s="138"/>
      <c r="J35" s="138"/>
      <c r="K35" s="138"/>
      <c r="L35" s="107"/>
      <c r="M35" s="3"/>
      <c r="N35" s="3"/>
      <c r="O35" s="104"/>
    </row>
    <row r="36" spans="2:15" ht="12.95" x14ac:dyDescent="0.3">
      <c r="B36" s="30"/>
      <c r="C36" s="3"/>
      <c r="D36" s="3"/>
      <c r="E36" s="3"/>
      <c r="F36" s="45"/>
      <c r="G36" s="2"/>
      <c r="H36" s="2"/>
      <c r="I36" s="2"/>
      <c r="J36" s="2"/>
      <c r="K36" s="2"/>
      <c r="L36" s="107"/>
      <c r="M36" s="122" t="s">
        <v>114</v>
      </c>
      <c r="N36" s="122"/>
      <c r="O36" s="104"/>
    </row>
    <row r="37" spans="2:15" ht="13.5" thickBot="1" x14ac:dyDescent="0.25">
      <c r="B37" s="30"/>
      <c r="C37" s="3"/>
      <c r="D37" s="3"/>
      <c r="E37" s="129"/>
      <c r="F37" s="130"/>
      <c r="G37" s="130"/>
      <c r="H37" s="130"/>
      <c r="I37" s="130"/>
      <c r="J37" s="130"/>
      <c r="K37" s="131"/>
      <c r="L37" s="107"/>
      <c r="M37" s="3"/>
      <c r="N37" s="3"/>
      <c r="O37" s="104"/>
    </row>
    <row r="38" spans="2:15" ht="15.75" thickBot="1" x14ac:dyDescent="0.3">
      <c r="B38" s="30"/>
      <c r="C38" s="3"/>
      <c r="D38" s="3"/>
      <c r="E38" s="132"/>
      <c r="F38" s="133"/>
      <c r="G38" s="133"/>
      <c r="H38" s="133"/>
      <c r="I38" s="133"/>
      <c r="J38" s="133"/>
      <c r="K38" s="134"/>
      <c r="L38" s="107"/>
      <c r="M38" s="125" t="s">
        <v>110</v>
      </c>
      <c r="N38" s="126"/>
      <c r="O38" s="104"/>
    </row>
    <row r="39" spans="2:15" ht="13.5" thickBot="1" x14ac:dyDescent="0.25">
      <c r="B39" s="30"/>
      <c r="C39" s="3"/>
      <c r="D39" s="3"/>
      <c r="E39" s="132"/>
      <c r="F39" s="133"/>
      <c r="G39" s="133"/>
      <c r="H39" s="133"/>
      <c r="I39" s="133"/>
      <c r="J39" s="133"/>
      <c r="K39" s="134"/>
      <c r="L39" s="107"/>
      <c r="M39" s="3"/>
      <c r="N39" s="3"/>
      <c r="O39" s="104"/>
    </row>
    <row r="40" spans="2:15" ht="15.75" thickBot="1" x14ac:dyDescent="0.3">
      <c r="B40" s="30"/>
      <c r="C40" s="3"/>
      <c r="D40" s="3"/>
      <c r="E40" s="132"/>
      <c r="F40" s="133"/>
      <c r="G40" s="133"/>
      <c r="H40" s="133"/>
      <c r="I40" s="133"/>
      <c r="J40" s="133"/>
      <c r="K40" s="134"/>
      <c r="L40" s="107"/>
      <c r="M40" s="125" t="s">
        <v>111</v>
      </c>
      <c r="N40" s="126"/>
      <c r="O40" s="104"/>
    </row>
    <row r="41" spans="2:15" ht="13.5" thickBot="1" x14ac:dyDescent="0.25">
      <c r="B41" s="30"/>
      <c r="C41" s="3"/>
      <c r="D41" s="3"/>
      <c r="E41" s="132"/>
      <c r="F41" s="133"/>
      <c r="G41" s="133"/>
      <c r="H41" s="133"/>
      <c r="I41" s="133"/>
      <c r="J41" s="133"/>
      <c r="K41" s="134"/>
      <c r="L41" s="107"/>
      <c r="M41" s="3"/>
      <c r="N41" s="3"/>
      <c r="O41" s="104"/>
    </row>
    <row r="42" spans="2:15" ht="15.75" thickBot="1" x14ac:dyDescent="0.3">
      <c r="B42" s="30"/>
      <c r="C42" s="3"/>
      <c r="D42" s="3"/>
      <c r="E42" s="132"/>
      <c r="F42" s="133"/>
      <c r="G42" s="133"/>
      <c r="H42" s="133"/>
      <c r="I42" s="133"/>
      <c r="J42" s="133"/>
      <c r="K42" s="134"/>
      <c r="L42" s="107"/>
      <c r="M42" s="125" t="s">
        <v>113</v>
      </c>
      <c r="N42" s="126"/>
      <c r="O42" s="104"/>
    </row>
    <row r="43" spans="2:15" ht="13.5" thickBot="1" x14ac:dyDescent="0.25">
      <c r="B43" s="30"/>
      <c r="C43" s="3"/>
      <c r="D43" s="3"/>
      <c r="E43" s="132"/>
      <c r="F43" s="133"/>
      <c r="G43" s="133"/>
      <c r="H43" s="133"/>
      <c r="I43" s="133"/>
      <c r="J43" s="133"/>
      <c r="K43" s="134"/>
      <c r="L43" s="107"/>
      <c r="M43" s="3"/>
      <c r="N43" s="3"/>
      <c r="O43" s="104"/>
    </row>
    <row r="44" spans="2:15" ht="15.75" thickBot="1" x14ac:dyDescent="0.3">
      <c r="B44" s="30"/>
      <c r="C44" s="3"/>
      <c r="D44" s="3"/>
      <c r="E44" s="135"/>
      <c r="F44" s="136"/>
      <c r="G44" s="136"/>
      <c r="H44" s="136"/>
      <c r="I44" s="136"/>
      <c r="J44" s="136"/>
      <c r="K44" s="137"/>
      <c r="L44" s="107"/>
      <c r="M44" s="123" t="s">
        <v>112</v>
      </c>
      <c r="N44" s="124"/>
      <c r="O44" s="104"/>
    </row>
    <row r="45" spans="2:15" ht="12.6" x14ac:dyDescent="0.25">
      <c r="B45" s="30"/>
      <c r="C45" s="3"/>
      <c r="D45" s="3"/>
      <c r="E45" s="3"/>
      <c r="F45" s="45"/>
      <c r="G45" s="3"/>
      <c r="H45" s="3"/>
      <c r="I45" s="3"/>
      <c r="J45" s="3"/>
      <c r="K45" s="3"/>
      <c r="L45" s="107"/>
      <c r="M45" s="3"/>
      <c r="N45" s="3"/>
      <c r="O45" s="104"/>
    </row>
    <row r="46" spans="2:15" ht="12.6" x14ac:dyDescent="0.25">
      <c r="B46" s="30"/>
      <c r="C46" s="3"/>
      <c r="D46" s="3"/>
      <c r="E46" s="3"/>
      <c r="F46" s="45"/>
      <c r="G46" s="3"/>
      <c r="H46" s="3"/>
      <c r="I46" s="3"/>
      <c r="J46" s="3"/>
      <c r="K46" s="3"/>
      <c r="L46" s="107"/>
      <c r="M46" s="3"/>
      <c r="N46" s="3"/>
      <c r="O46" s="104"/>
    </row>
    <row r="47" spans="2:15" ht="12.95" thickBot="1" x14ac:dyDescent="0.3">
      <c r="B47" s="30"/>
      <c r="C47" s="3"/>
      <c r="D47" s="3"/>
      <c r="E47" s="3"/>
      <c r="F47" s="45"/>
      <c r="G47" s="3"/>
      <c r="H47" s="3"/>
      <c r="I47" s="3"/>
      <c r="J47" s="3"/>
      <c r="K47" s="3"/>
      <c r="L47" s="107"/>
      <c r="M47" s="3"/>
      <c r="N47" s="3"/>
      <c r="O47" s="104"/>
    </row>
    <row r="48" spans="2:15" ht="12.75" customHeight="1" x14ac:dyDescent="0.2">
      <c r="B48" s="30"/>
      <c r="C48" s="3"/>
      <c r="D48" s="3"/>
      <c r="E48" s="3"/>
      <c r="F48" s="45"/>
      <c r="G48" s="127" t="s">
        <v>35</v>
      </c>
      <c r="H48" s="117"/>
      <c r="I48" s="3"/>
      <c r="J48" s="127" t="s">
        <v>36</v>
      </c>
      <c r="K48" s="117"/>
      <c r="L48" s="107"/>
      <c r="M48" s="3"/>
      <c r="N48" s="3"/>
      <c r="O48" s="104"/>
    </row>
    <row r="49" spans="2:15" ht="13.5" customHeight="1" thickBot="1" x14ac:dyDescent="0.25">
      <c r="B49" s="30"/>
      <c r="C49" s="3"/>
      <c r="D49" s="3"/>
      <c r="E49" s="3"/>
      <c r="F49" s="45"/>
      <c r="G49" s="128"/>
      <c r="H49" s="119"/>
      <c r="I49" s="3"/>
      <c r="J49" s="128"/>
      <c r="K49" s="119"/>
      <c r="L49" s="107"/>
      <c r="M49" s="3"/>
      <c r="N49" s="3"/>
      <c r="O49" s="104"/>
    </row>
    <row r="50" spans="2:15" ht="12.6" x14ac:dyDescent="0.25">
      <c r="B50" s="35"/>
      <c r="C50" s="37"/>
      <c r="D50" s="37"/>
      <c r="E50" s="37"/>
      <c r="F50" s="56"/>
      <c r="G50" s="37"/>
      <c r="H50" s="37"/>
      <c r="I50" s="37"/>
      <c r="J50" s="37"/>
      <c r="K50" s="37"/>
      <c r="L50" s="108"/>
      <c r="M50" s="37"/>
      <c r="N50" s="37"/>
      <c r="O50" s="72"/>
    </row>
    <row r="51" spans="2:15" ht="12.75" customHeight="1" x14ac:dyDescent="0.25">
      <c r="L51" s="105"/>
    </row>
    <row r="52" spans="2:15" ht="13.5" customHeight="1" x14ac:dyDescent="0.25">
      <c r="L52" s="105"/>
    </row>
    <row r="53" spans="2:15" ht="12.6" x14ac:dyDescent="0.25">
      <c r="L53" s="105"/>
    </row>
  </sheetData>
  <sheetProtection algorithmName="SHA-512" hashValue="kyA+qzsqGr1dKKEpk2pLS+4LMyZ/6iSXADmSfGpH0zXMQbWjXlHH5tr2s4tzB8S0blK+HtXjpwJcFzRHifmTKw==" saltValue="o/5oh7RTbQlv/0gv45fBMw==" spinCount="100000" sheet="1" selectLockedCells="1"/>
  <mergeCells count="16">
    <mergeCell ref="G48:H49"/>
    <mergeCell ref="J48:K49"/>
    <mergeCell ref="M13:N13"/>
    <mergeCell ref="M15:N15"/>
    <mergeCell ref="M17:N17"/>
    <mergeCell ref="M19:N19"/>
    <mergeCell ref="M25:N25"/>
    <mergeCell ref="M27:N27"/>
    <mergeCell ref="M29:N29"/>
    <mergeCell ref="E37:K44"/>
    <mergeCell ref="E35:K35"/>
    <mergeCell ref="M36:N36"/>
    <mergeCell ref="M38:N38"/>
    <mergeCell ref="M40:N40"/>
    <mergeCell ref="M42:N42"/>
    <mergeCell ref="M44:N44"/>
  </mergeCells>
  <conditionalFormatting sqref="M12:N12">
    <cfRule type="expression" dxfId="296" priority="60">
      <formula>$O13=1</formula>
    </cfRule>
  </conditionalFormatting>
  <conditionalFormatting sqref="M13">
    <cfRule type="expression" dxfId="295" priority="59">
      <formula>$O13=1</formula>
    </cfRule>
  </conditionalFormatting>
  <conditionalFormatting sqref="M14:N14">
    <cfRule type="expression" dxfId="294" priority="58">
      <formula>$O15=1</formula>
    </cfRule>
  </conditionalFormatting>
  <conditionalFormatting sqref="M15">
    <cfRule type="expression" dxfId="293" priority="57">
      <formula>$O15=1</formula>
    </cfRule>
  </conditionalFormatting>
  <conditionalFormatting sqref="M16:N16">
    <cfRule type="expression" dxfId="292" priority="52">
      <formula>$O17=1</formula>
    </cfRule>
  </conditionalFormatting>
  <conditionalFormatting sqref="M17">
    <cfRule type="expression" dxfId="291" priority="51">
      <formula>$O17=1</formula>
    </cfRule>
  </conditionalFormatting>
  <conditionalFormatting sqref="M18:N18">
    <cfRule type="expression" dxfId="290" priority="50">
      <formula>$O19=1</formula>
    </cfRule>
  </conditionalFormatting>
  <conditionalFormatting sqref="M19">
    <cfRule type="expression" dxfId="289" priority="49">
      <formula>$O19=1</formula>
    </cfRule>
  </conditionalFormatting>
  <conditionalFormatting sqref="M24:N24">
    <cfRule type="expression" dxfId="288" priority="48">
      <formula>$O25=1</formula>
    </cfRule>
  </conditionalFormatting>
  <conditionalFormatting sqref="M25">
    <cfRule type="expression" dxfId="287" priority="47">
      <formula>$O25=1</formula>
    </cfRule>
  </conditionalFormatting>
  <conditionalFormatting sqref="M26:N26">
    <cfRule type="expression" dxfId="286" priority="46">
      <formula>$O27=1</formula>
    </cfRule>
  </conditionalFormatting>
  <conditionalFormatting sqref="M27">
    <cfRule type="expression" dxfId="285" priority="45">
      <formula>$O27=1</formula>
    </cfRule>
  </conditionalFormatting>
  <conditionalFormatting sqref="M28:N28">
    <cfRule type="expression" dxfId="284" priority="44">
      <formula>$O29=1</formula>
    </cfRule>
  </conditionalFormatting>
  <conditionalFormatting sqref="M29">
    <cfRule type="expression" dxfId="283" priority="43">
      <formula>$O29=1</formula>
    </cfRule>
  </conditionalFormatting>
  <conditionalFormatting sqref="G13:K13">
    <cfRule type="expression" dxfId="282" priority="31">
      <formula>$L13=5</formula>
    </cfRule>
    <cfRule type="expression" dxfId="281" priority="32">
      <formula>$L13=4</formula>
    </cfRule>
    <cfRule type="expression" dxfId="280" priority="33">
      <formula>$L13=3</formula>
    </cfRule>
    <cfRule type="expression" dxfId="279" priority="34">
      <formula>$L13=2</formula>
    </cfRule>
    <cfRule type="expression" dxfId="278" priority="35">
      <formula>$L13=1</formula>
    </cfRule>
  </conditionalFormatting>
  <conditionalFormatting sqref="G15:K15">
    <cfRule type="expression" dxfId="277" priority="26">
      <formula>$L15=5</formula>
    </cfRule>
    <cfRule type="expression" dxfId="276" priority="27">
      <formula>$L15=4</formula>
    </cfRule>
    <cfRule type="expression" dxfId="275" priority="28">
      <formula>$L15=3</formula>
    </cfRule>
    <cfRule type="expression" dxfId="274" priority="29">
      <formula>$L15=2</formula>
    </cfRule>
    <cfRule type="expression" dxfId="273" priority="30">
      <formula>$L15=1</formula>
    </cfRule>
  </conditionalFormatting>
  <conditionalFormatting sqref="G17:K17">
    <cfRule type="expression" dxfId="272" priority="21">
      <formula>$L17=5</formula>
    </cfRule>
    <cfRule type="expression" dxfId="271" priority="22">
      <formula>$L17=4</formula>
    </cfRule>
    <cfRule type="expression" dxfId="270" priority="23">
      <formula>$L17=3</formula>
    </cfRule>
    <cfRule type="expression" dxfId="269" priority="24">
      <formula>$L17=2</formula>
    </cfRule>
    <cfRule type="expression" dxfId="268" priority="25">
      <formula>$L17=1</formula>
    </cfRule>
  </conditionalFormatting>
  <conditionalFormatting sqref="G19:K19">
    <cfRule type="expression" dxfId="267" priority="16">
      <formula>$L19=5</formula>
    </cfRule>
    <cfRule type="expression" dxfId="266" priority="17">
      <formula>$L19=4</formula>
    </cfRule>
    <cfRule type="expression" dxfId="265" priority="18">
      <formula>$L19=3</formula>
    </cfRule>
    <cfRule type="expression" dxfId="264" priority="19">
      <formula>$L19=2</formula>
    </cfRule>
    <cfRule type="expression" dxfId="263" priority="20">
      <formula>$L19=1</formula>
    </cfRule>
  </conditionalFormatting>
  <conditionalFormatting sqref="G25:K25">
    <cfRule type="expression" dxfId="262" priority="11">
      <formula>$L25=5</formula>
    </cfRule>
    <cfRule type="expression" dxfId="261" priority="12">
      <formula>$L25=4</formula>
    </cfRule>
    <cfRule type="expression" dxfId="260" priority="13">
      <formula>$L25=3</formula>
    </cfRule>
    <cfRule type="expression" dxfId="259" priority="14">
      <formula>$L25=2</formula>
    </cfRule>
    <cfRule type="expression" dxfId="258" priority="15">
      <formula>$L25=1</formula>
    </cfRule>
  </conditionalFormatting>
  <conditionalFormatting sqref="G27:K27">
    <cfRule type="expression" dxfId="257" priority="6">
      <formula>$L27=5</formula>
    </cfRule>
    <cfRule type="expression" dxfId="256" priority="7">
      <formula>$L27=4</formula>
    </cfRule>
    <cfRule type="expression" dxfId="255" priority="8">
      <formula>$L27=3</formula>
    </cfRule>
    <cfRule type="expression" dxfId="254" priority="9">
      <formula>$L27=2</formula>
    </cfRule>
    <cfRule type="expression" dxfId="253" priority="10">
      <formula>$L27=1</formula>
    </cfRule>
  </conditionalFormatting>
  <conditionalFormatting sqref="G29:K29">
    <cfRule type="expression" dxfId="252" priority="1">
      <formula>$L29=5</formula>
    </cfRule>
    <cfRule type="expression" dxfId="251" priority="2">
      <formula>$L29=4</formula>
    </cfRule>
    <cfRule type="expression" dxfId="250" priority="3">
      <formula>$L29=3</formula>
    </cfRule>
    <cfRule type="expression" dxfId="249" priority="4">
      <formula>$L29=2</formula>
    </cfRule>
    <cfRule type="expression" dxfId="248" priority="5">
      <formula>$L29=1</formula>
    </cfRule>
  </conditionalFormatting>
  <dataValidations count="1">
    <dataValidation type="whole" allowBlank="1" showInputMessage="1" showErrorMessage="1" sqref="L13 L15 L17 L19 L25 L27 L29">
      <formula1>0</formula1>
      <formula2>5</formula2>
    </dataValidation>
  </dataValidations>
  <hyperlinks>
    <hyperlink ref="G48" location="'Asset GN'!A1" display="'Asset GN'!A1"/>
    <hyperlink ref="J48" location="'Asset GN'!A1" display="'Asset GN'!A1"/>
    <hyperlink ref="G48:H49" location="Environment!C3" display="Back"/>
    <hyperlink ref="J48:K49" location="Results!A1" display="Go to Results"/>
    <hyperlink ref="M38:N38" location="Social!C3" display="Social"/>
    <hyperlink ref="M40:N40" location="Economic!C3" display="Economic"/>
    <hyperlink ref="M42:N42" location="Environment!C3" display="Environment"/>
    <hyperlink ref="M44:N44" location="Adaptation!C3" display="Adaptation"/>
  </hyperlinks>
  <pageMargins left="0.25" right="0.25" top="0.75" bottom="0.75" header="0.3" footer="0.3"/>
  <pageSetup paperSize="9" scale="46" fitToHeight="0" orientation="portrait" horizontalDpi="1200" verticalDpi="1200" r:id="rId1"/>
  <ignoredErrors>
    <ignoredError sqref="D20:D21 D9:D11 D31 D12:D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6</xdr:col>
                    <xdr:colOff>0</xdr:colOff>
                    <xdr:row>11</xdr:row>
                    <xdr:rowOff>161925</xdr:rowOff>
                  </from>
                  <to>
                    <xdr:col>11</xdr:col>
                    <xdr:colOff>0</xdr:colOff>
                    <xdr:row>13</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6</xdr:col>
                    <xdr:colOff>200025</xdr:colOff>
                    <xdr:row>12</xdr:row>
                    <xdr:rowOff>123825</xdr:rowOff>
                  </from>
                  <to>
                    <xdr:col>6</xdr:col>
                    <xdr:colOff>504825</xdr:colOff>
                    <xdr:row>12</xdr:row>
                    <xdr:rowOff>342900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200025</xdr:colOff>
                    <xdr:row>12</xdr:row>
                    <xdr:rowOff>123825</xdr:rowOff>
                  </from>
                  <to>
                    <xdr:col>7</xdr:col>
                    <xdr:colOff>504825</xdr:colOff>
                    <xdr:row>12</xdr:row>
                    <xdr:rowOff>342900</xdr:rowOff>
                  </to>
                </anchor>
              </controlPr>
            </control>
          </mc:Choice>
        </mc:AlternateContent>
        <mc:AlternateContent xmlns:mc="http://schemas.openxmlformats.org/markup-compatibility/2006">
          <mc:Choice Requires="x14">
            <control shapeId="9220" r:id="rId7" name="Option Button 4">
              <controlPr defaultSize="0" autoFill="0" autoLine="0" autoPict="0">
                <anchor moveWithCells="1">
                  <from>
                    <xdr:col>8</xdr:col>
                    <xdr:colOff>200025</xdr:colOff>
                    <xdr:row>12</xdr:row>
                    <xdr:rowOff>123825</xdr:rowOff>
                  </from>
                  <to>
                    <xdr:col>8</xdr:col>
                    <xdr:colOff>504825</xdr:colOff>
                    <xdr:row>12</xdr:row>
                    <xdr:rowOff>342900</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9</xdr:col>
                    <xdr:colOff>200025</xdr:colOff>
                    <xdr:row>12</xdr:row>
                    <xdr:rowOff>123825</xdr:rowOff>
                  </from>
                  <to>
                    <xdr:col>9</xdr:col>
                    <xdr:colOff>504825</xdr:colOff>
                    <xdr:row>12</xdr:row>
                    <xdr:rowOff>342900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10</xdr:col>
                    <xdr:colOff>200025</xdr:colOff>
                    <xdr:row>12</xdr:row>
                    <xdr:rowOff>123825</xdr:rowOff>
                  </from>
                  <to>
                    <xdr:col>10</xdr:col>
                    <xdr:colOff>504825</xdr:colOff>
                    <xdr:row>12</xdr:row>
                    <xdr:rowOff>342900</xdr:rowOff>
                  </to>
                </anchor>
              </controlPr>
            </control>
          </mc:Choice>
        </mc:AlternateContent>
        <mc:AlternateContent xmlns:mc="http://schemas.openxmlformats.org/markup-compatibility/2006">
          <mc:Choice Requires="x14">
            <control shapeId="9247" r:id="rId10" name="Group Box 31">
              <controlPr defaultSize="0" autoFill="0" autoPict="0">
                <anchor moveWithCells="1">
                  <from>
                    <xdr:col>6</xdr:col>
                    <xdr:colOff>0</xdr:colOff>
                    <xdr:row>25</xdr:row>
                    <xdr:rowOff>161925</xdr:rowOff>
                  </from>
                  <to>
                    <xdr:col>11</xdr:col>
                    <xdr:colOff>0</xdr:colOff>
                    <xdr:row>27</xdr:row>
                    <xdr:rowOff>0</xdr:rowOff>
                  </to>
                </anchor>
              </controlPr>
            </control>
          </mc:Choice>
        </mc:AlternateContent>
        <mc:AlternateContent xmlns:mc="http://schemas.openxmlformats.org/markup-compatibility/2006">
          <mc:Choice Requires="x14">
            <control shapeId="9248" r:id="rId11" name="Option Button 32">
              <controlPr defaultSize="0" autoFill="0" autoLine="0" autoPict="0">
                <anchor moveWithCells="1">
                  <from>
                    <xdr:col>6</xdr:col>
                    <xdr:colOff>200025</xdr:colOff>
                    <xdr:row>26</xdr:row>
                    <xdr:rowOff>123825</xdr:rowOff>
                  </from>
                  <to>
                    <xdr:col>6</xdr:col>
                    <xdr:colOff>504825</xdr:colOff>
                    <xdr:row>26</xdr:row>
                    <xdr:rowOff>342900</xdr:rowOff>
                  </to>
                </anchor>
              </controlPr>
            </control>
          </mc:Choice>
        </mc:AlternateContent>
        <mc:AlternateContent xmlns:mc="http://schemas.openxmlformats.org/markup-compatibility/2006">
          <mc:Choice Requires="x14">
            <control shapeId="9249" r:id="rId12" name="Option Button 33">
              <controlPr defaultSize="0" autoFill="0" autoLine="0" autoPict="0">
                <anchor moveWithCells="1">
                  <from>
                    <xdr:col>7</xdr:col>
                    <xdr:colOff>200025</xdr:colOff>
                    <xdr:row>26</xdr:row>
                    <xdr:rowOff>123825</xdr:rowOff>
                  </from>
                  <to>
                    <xdr:col>7</xdr:col>
                    <xdr:colOff>504825</xdr:colOff>
                    <xdr:row>26</xdr:row>
                    <xdr:rowOff>342900</xdr:rowOff>
                  </to>
                </anchor>
              </controlPr>
            </control>
          </mc:Choice>
        </mc:AlternateContent>
        <mc:AlternateContent xmlns:mc="http://schemas.openxmlformats.org/markup-compatibility/2006">
          <mc:Choice Requires="x14">
            <control shapeId="9250" r:id="rId13" name="Option Button 34">
              <controlPr defaultSize="0" autoFill="0" autoLine="0" autoPict="0">
                <anchor moveWithCells="1">
                  <from>
                    <xdr:col>8</xdr:col>
                    <xdr:colOff>200025</xdr:colOff>
                    <xdr:row>26</xdr:row>
                    <xdr:rowOff>123825</xdr:rowOff>
                  </from>
                  <to>
                    <xdr:col>8</xdr:col>
                    <xdr:colOff>504825</xdr:colOff>
                    <xdr:row>26</xdr:row>
                    <xdr:rowOff>342900</xdr:rowOff>
                  </to>
                </anchor>
              </controlPr>
            </control>
          </mc:Choice>
        </mc:AlternateContent>
        <mc:AlternateContent xmlns:mc="http://schemas.openxmlformats.org/markup-compatibility/2006">
          <mc:Choice Requires="x14">
            <control shapeId="9251" r:id="rId14" name="Option Button 35">
              <controlPr defaultSize="0" autoFill="0" autoLine="0" autoPict="0">
                <anchor moveWithCells="1">
                  <from>
                    <xdr:col>9</xdr:col>
                    <xdr:colOff>200025</xdr:colOff>
                    <xdr:row>26</xdr:row>
                    <xdr:rowOff>123825</xdr:rowOff>
                  </from>
                  <to>
                    <xdr:col>9</xdr:col>
                    <xdr:colOff>504825</xdr:colOff>
                    <xdr:row>26</xdr:row>
                    <xdr:rowOff>342900</xdr:rowOff>
                  </to>
                </anchor>
              </controlPr>
            </control>
          </mc:Choice>
        </mc:AlternateContent>
        <mc:AlternateContent xmlns:mc="http://schemas.openxmlformats.org/markup-compatibility/2006">
          <mc:Choice Requires="x14">
            <control shapeId="9252" r:id="rId15" name="Option Button 36">
              <controlPr defaultSize="0" autoFill="0" autoLine="0" autoPict="0">
                <anchor moveWithCells="1">
                  <from>
                    <xdr:col>10</xdr:col>
                    <xdr:colOff>200025</xdr:colOff>
                    <xdr:row>26</xdr:row>
                    <xdr:rowOff>123825</xdr:rowOff>
                  </from>
                  <to>
                    <xdr:col>10</xdr:col>
                    <xdr:colOff>504825</xdr:colOff>
                    <xdr:row>26</xdr:row>
                    <xdr:rowOff>342900</xdr:rowOff>
                  </to>
                </anchor>
              </controlPr>
            </control>
          </mc:Choice>
        </mc:AlternateContent>
        <mc:AlternateContent xmlns:mc="http://schemas.openxmlformats.org/markup-compatibility/2006">
          <mc:Choice Requires="x14">
            <control shapeId="9259" r:id="rId16" name="Group Box 43">
              <controlPr defaultSize="0" autoFill="0" autoPict="0">
                <anchor moveWithCells="1">
                  <from>
                    <xdr:col>6</xdr:col>
                    <xdr:colOff>0</xdr:colOff>
                    <xdr:row>13</xdr:row>
                    <xdr:rowOff>161925</xdr:rowOff>
                  </from>
                  <to>
                    <xdr:col>11</xdr:col>
                    <xdr:colOff>0</xdr:colOff>
                    <xdr:row>15</xdr:row>
                    <xdr:rowOff>0</xdr:rowOff>
                  </to>
                </anchor>
              </controlPr>
            </control>
          </mc:Choice>
        </mc:AlternateContent>
        <mc:AlternateContent xmlns:mc="http://schemas.openxmlformats.org/markup-compatibility/2006">
          <mc:Choice Requires="x14">
            <control shapeId="9260" r:id="rId17" name="Option Button 44">
              <controlPr defaultSize="0" autoFill="0" autoLine="0" autoPict="0">
                <anchor moveWithCells="1">
                  <from>
                    <xdr:col>6</xdr:col>
                    <xdr:colOff>200025</xdr:colOff>
                    <xdr:row>14</xdr:row>
                    <xdr:rowOff>123825</xdr:rowOff>
                  </from>
                  <to>
                    <xdr:col>6</xdr:col>
                    <xdr:colOff>504825</xdr:colOff>
                    <xdr:row>14</xdr:row>
                    <xdr:rowOff>342900</xdr:rowOff>
                  </to>
                </anchor>
              </controlPr>
            </control>
          </mc:Choice>
        </mc:AlternateContent>
        <mc:AlternateContent xmlns:mc="http://schemas.openxmlformats.org/markup-compatibility/2006">
          <mc:Choice Requires="x14">
            <control shapeId="9261" r:id="rId18" name="Option Button 45">
              <controlPr defaultSize="0" autoFill="0" autoLine="0" autoPict="0">
                <anchor moveWithCells="1">
                  <from>
                    <xdr:col>7</xdr:col>
                    <xdr:colOff>200025</xdr:colOff>
                    <xdr:row>14</xdr:row>
                    <xdr:rowOff>123825</xdr:rowOff>
                  </from>
                  <to>
                    <xdr:col>7</xdr:col>
                    <xdr:colOff>504825</xdr:colOff>
                    <xdr:row>14</xdr:row>
                    <xdr:rowOff>342900</xdr:rowOff>
                  </to>
                </anchor>
              </controlPr>
            </control>
          </mc:Choice>
        </mc:AlternateContent>
        <mc:AlternateContent xmlns:mc="http://schemas.openxmlformats.org/markup-compatibility/2006">
          <mc:Choice Requires="x14">
            <control shapeId="9262" r:id="rId19" name="Option Button 46">
              <controlPr defaultSize="0" autoFill="0" autoLine="0" autoPict="0">
                <anchor moveWithCells="1">
                  <from>
                    <xdr:col>8</xdr:col>
                    <xdr:colOff>200025</xdr:colOff>
                    <xdr:row>14</xdr:row>
                    <xdr:rowOff>123825</xdr:rowOff>
                  </from>
                  <to>
                    <xdr:col>8</xdr:col>
                    <xdr:colOff>504825</xdr:colOff>
                    <xdr:row>14</xdr:row>
                    <xdr:rowOff>342900</xdr:rowOff>
                  </to>
                </anchor>
              </controlPr>
            </control>
          </mc:Choice>
        </mc:AlternateContent>
        <mc:AlternateContent xmlns:mc="http://schemas.openxmlformats.org/markup-compatibility/2006">
          <mc:Choice Requires="x14">
            <control shapeId="9263" r:id="rId20" name="Option Button 47">
              <controlPr defaultSize="0" autoFill="0" autoLine="0" autoPict="0">
                <anchor moveWithCells="1">
                  <from>
                    <xdr:col>9</xdr:col>
                    <xdr:colOff>200025</xdr:colOff>
                    <xdr:row>14</xdr:row>
                    <xdr:rowOff>123825</xdr:rowOff>
                  </from>
                  <to>
                    <xdr:col>9</xdr:col>
                    <xdr:colOff>504825</xdr:colOff>
                    <xdr:row>14</xdr:row>
                    <xdr:rowOff>342900</xdr:rowOff>
                  </to>
                </anchor>
              </controlPr>
            </control>
          </mc:Choice>
        </mc:AlternateContent>
        <mc:AlternateContent xmlns:mc="http://schemas.openxmlformats.org/markup-compatibility/2006">
          <mc:Choice Requires="x14">
            <control shapeId="9264" r:id="rId21" name="Option Button 48">
              <controlPr defaultSize="0" autoFill="0" autoLine="0" autoPict="0">
                <anchor moveWithCells="1">
                  <from>
                    <xdr:col>10</xdr:col>
                    <xdr:colOff>200025</xdr:colOff>
                    <xdr:row>14</xdr:row>
                    <xdr:rowOff>123825</xdr:rowOff>
                  </from>
                  <to>
                    <xdr:col>10</xdr:col>
                    <xdr:colOff>504825</xdr:colOff>
                    <xdr:row>14</xdr:row>
                    <xdr:rowOff>342900</xdr:rowOff>
                  </to>
                </anchor>
              </controlPr>
            </control>
          </mc:Choice>
        </mc:AlternateContent>
        <mc:AlternateContent xmlns:mc="http://schemas.openxmlformats.org/markup-compatibility/2006">
          <mc:Choice Requires="x14">
            <control shapeId="9265" r:id="rId22" name="Group Box 49">
              <controlPr defaultSize="0" autoFill="0" autoPict="0">
                <anchor moveWithCells="1">
                  <from>
                    <xdr:col>6</xdr:col>
                    <xdr:colOff>0</xdr:colOff>
                    <xdr:row>15</xdr:row>
                    <xdr:rowOff>161925</xdr:rowOff>
                  </from>
                  <to>
                    <xdr:col>11</xdr:col>
                    <xdr:colOff>0</xdr:colOff>
                    <xdr:row>17</xdr:row>
                    <xdr:rowOff>0</xdr:rowOff>
                  </to>
                </anchor>
              </controlPr>
            </control>
          </mc:Choice>
        </mc:AlternateContent>
        <mc:AlternateContent xmlns:mc="http://schemas.openxmlformats.org/markup-compatibility/2006">
          <mc:Choice Requires="x14">
            <control shapeId="9266" r:id="rId23" name="Option Button 50">
              <controlPr defaultSize="0" autoFill="0" autoLine="0" autoPict="0">
                <anchor moveWithCells="1">
                  <from>
                    <xdr:col>6</xdr:col>
                    <xdr:colOff>200025</xdr:colOff>
                    <xdr:row>16</xdr:row>
                    <xdr:rowOff>123825</xdr:rowOff>
                  </from>
                  <to>
                    <xdr:col>6</xdr:col>
                    <xdr:colOff>504825</xdr:colOff>
                    <xdr:row>16</xdr:row>
                    <xdr:rowOff>342900</xdr:rowOff>
                  </to>
                </anchor>
              </controlPr>
            </control>
          </mc:Choice>
        </mc:AlternateContent>
        <mc:AlternateContent xmlns:mc="http://schemas.openxmlformats.org/markup-compatibility/2006">
          <mc:Choice Requires="x14">
            <control shapeId="9267" r:id="rId24" name="Option Button 51">
              <controlPr defaultSize="0" autoFill="0" autoLine="0" autoPict="0">
                <anchor moveWithCells="1">
                  <from>
                    <xdr:col>7</xdr:col>
                    <xdr:colOff>200025</xdr:colOff>
                    <xdr:row>16</xdr:row>
                    <xdr:rowOff>123825</xdr:rowOff>
                  </from>
                  <to>
                    <xdr:col>7</xdr:col>
                    <xdr:colOff>504825</xdr:colOff>
                    <xdr:row>16</xdr:row>
                    <xdr:rowOff>342900</xdr:rowOff>
                  </to>
                </anchor>
              </controlPr>
            </control>
          </mc:Choice>
        </mc:AlternateContent>
        <mc:AlternateContent xmlns:mc="http://schemas.openxmlformats.org/markup-compatibility/2006">
          <mc:Choice Requires="x14">
            <control shapeId="9268" r:id="rId25" name="Option Button 52">
              <controlPr defaultSize="0" autoFill="0" autoLine="0" autoPict="0">
                <anchor moveWithCells="1">
                  <from>
                    <xdr:col>8</xdr:col>
                    <xdr:colOff>200025</xdr:colOff>
                    <xdr:row>16</xdr:row>
                    <xdr:rowOff>123825</xdr:rowOff>
                  </from>
                  <to>
                    <xdr:col>8</xdr:col>
                    <xdr:colOff>504825</xdr:colOff>
                    <xdr:row>16</xdr:row>
                    <xdr:rowOff>342900</xdr:rowOff>
                  </to>
                </anchor>
              </controlPr>
            </control>
          </mc:Choice>
        </mc:AlternateContent>
        <mc:AlternateContent xmlns:mc="http://schemas.openxmlformats.org/markup-compatibility/2006">
          <mc:Choice Requires="x14">
            <control shapeId="9269" r:id="rId26" name="Option Button 53">
              <controlPr defaultSize="0" autoFill="0" autoLine="0" autoPict="0">
                <anchor moveWithCells="1">
                  <from>
                    <xdr:col>9</xdr:col>
                    <xdr:colOff>200025</xdr:colOff>
                    <xdr:row>16</xdr:row>
                    <xdr:rowOff>123825</xdr:rowOff>
                  </from>
                  <to>
                    <xdr:col>9</xdr:col>
                    <xdr:colOff>504825</xdr:colOff>
                    <xdr:row>16</xdr:row>
                    <xdr:rowOff>342900</xdr:rowOff>
                  </to>
                </anchor>
              </controlPr>
            </control>
          </mc:Choice>
        </mc:AlternateContent>
        <mc:AlternateContent xmlns:mc="http://schemas.openxmlformats.org/markup-compatibility/2006">
          <mc:Choice Requires="x14">
            <control shapeId="9270" r:id="rId27" name="Option Button 54">
              <controlPr defaultSize="0" autoFill="0" autoLine="0" autoPict="0">
                <anchor moveWithCells="1">
                  <from>
                    <xdr:col>10</xdr:col>
                    <xdr:colOff>200025</xdr:colOff>
                    <xdr:row>16</xdr:row>
                    <xdr:rowOff>123825</xdr:rowOff>
                  </from>
                  <to>
                    <xdr:col>10</xdr:col>
                    <xdr:colOff>504825</xdr:colOff>
                    <xdr:row>16</xdr:row>
                    <xdr:rowOff>342900</xdr:rowOff>
                  </to>
                </anchor>
              </controlPr>
            </control>
          </mc:Choice>
        </mc:AlternateContent>
        <mc:AlternateContent xmlns:mc="http://schemas.openxmlformats.org/markup-compatibility/2006">
          <mc:Choice Requires="x14">
            <control shapeId="9277" r:id="rId28" name="Group Box 61">
              <controlPr defaultSize="0" autoFill="0" autoPict="0">
                <anchor moveWithCells="1">
                  <from>
                    <xdr:col>6</xdr:col>
                    <xdr:colOff>0</xdr:colOff>
                    <xdr:row>27</xdr:row>
                    <xdr:rowOff>161925</xdr:rowOff>
                  </from>
                  <to>
                    <xdr:col>11</xdr:col>
                    <xdr:colOff>0</xdr:colOff>
                    <xdr:row>29</xdr:row>
                    <xdr:rowOff>0</xdr:rowOff>
                  </to>
                </anchor>
              </controlPr>
            </control>
          </mc:Choice>
        </mc:AlternateContent>
        <mc:AlternateContent xmlns:mc="http://schemas.openxmlformats.org/markup-compatibility/2006">
          <mc:Choice Requires="x14">
            <control shapeId="9278" r:id="rId29" name="Option Button 62">
              <controlPr defaultSize="0" autoFill="0" autoLine="0" autoPict="0">
                <anchor moveWithCells="1">
                  <from>
                    <xdr:col>6</xdr:col>
                    <xdr:colOff>200025</xdr:colOff>
                    <xdr:row>28</xdr:row>
                    <xdr:rowOff>123825</xdr:rowOff>
                  </from>
                  <to>
                    <xdr:col>6</xdr:col>
                    <xdr:colOff>504825</xdr:colOff>
                    <xdr:row>28</xdr:row>
                    <xdr:rowOff>342900</xdr:rowOff>
                  </to>
                </anchor>
              </controlPr>
            </control>
          </mc:Choice>
        </mc:AlternateContent>
        <mc:AlternateContent xmlns:mc="http://schemas.openxmlformats.org/markup-compatibility/2006">
          <mc:Choice Requires="x14">
            <control shapeId="9279" r:id="rId30" name="Option Button 63">
              <controlPr defaultSize="0" autoFill="0" autoLine="0" autoPict="0">
                <anchor moveWithCells="1">
                  <from>
                    <xdr:col>7</xdr:col>
                    <xdr:colOff>200025</xdr:colOff>
                    <xdr:row>28</xdr:row>
                    <xdr:rowOff>123825</xdr:rowOff>
                  </from>
                  <to>
                    <xdr:col>7</xdr:col>
                    <xdr:colOff>504825</xdr:colOff>
                    <xdr:row>28</xdr:row>
                    <xdr:rowOff>342900</xdr:rowOff>
                  </to>
                </anchor>
              </controlPr>
            </control>
          </mc:Choice>
        </mc:AlternateContent>
        <mc:AlternateContent xmlns:mc="http://schemas.openxmlformats.org/markup-compatibility/2006">
          <mc:Choice Requires="x14">
            <control shapeId="9280" r:id="rId31" name="Option Button 64">
              <controlPr defaultSize="0" autoFill="0" autoLine="0" autoPict="0">
                <anchor moveWithCells="1">
                  <from>
                    <xdr:col>8</xdr:col>
                    <xdr:colOff>200025</xdr:colOff>
                    <xdr:row>28</xdr:row>
                    <xdr:rowOff>123825</xdr:rowOff>
                  </from>
                  <to>
                    <xdr:col>8</xdr:col>
                    <xdr:colOff>504825</xdr:colOff>
                    <xdr:row>28</xdr:row>
                    <xdr:rowOff>342900</xdr:rowOff>
                  </to>
                </anchor>
              </controlPr>
            </control>
          </mc:Choice>
        </mc:AlternateContent>
        <mc:AlternateContent xmlns:mc="http://schemas.openxmlformats.org/markup-compatibility/2006">
          <mc:Choice Requires="x14">
            <control shapeId="9281" r:id="rId32" name="Option Button 65">
              <controlPr defaultSize="0" autoFill="0" autoLine="0" autoPict="0">
                <anchor moveWithCells="1">
                  <from>
                    <xdr:col>9</xdr:col>
                    <xdr:colOff>200025</xdr:colOff>
                    <xdr:row>28</xdr:row>
                    <xdr:rowOff>123825</xdr:rowOff>
                  </from>
                  <to>
                    <xdr:col>9</xdr:col>
                    <xdr:colOff>504825</xdr:colOff>
                    <xdr:row>28</xdr:row>
                    <xdr:rowOff>342900</xdr:rowOff>
                  </to>
                </anchor>
              </controlPr>
            </control>
          </mc:Choice>
        </mc:AlternateContent>
        <mc:AlternateContent xmlns:mc="http://schemas.openxmlformats.org/markup-compatibility/2006">
          <mc:Choice Requires="x14">
            <control shapeId="9282" r:id="rId33" name="Option Button 66">
              <controlPr defaultSize="0" autoFill="0" autoLine="0" autoPict="0">
                <anchor moveWithCells="1">
                  <from>
                    <xdr:col>10</xdr:col>
                    <xdr:colOff>200025</xdr:colOff>
                    <xdr:row>28</xdr:row>
                    <xdr:rowOff>123825</xdr:rowOff>
                  </from>
                  <to>
                    <xdr:col>10</xdr:col>
                    <xdr:colOff>504825</xdr:colOff>
                    <xdr:row>28</xdr:row>
                    <xdr:rowOff>342900</xdr:rowOff>
                  </to>
                </anchor>
              </controlPr>
            </control>
          </mc:Choice>
        </mc:AlternateContent>
        <mc:AlternateContent xmlns:mc="http://schemas.openxmlformats.org/markup-compatibility/2006">
          <mc:Choice Requires="x14">
            <control shapeId="9289" r:id="rId34" name="Group Box 73">
              <controlPr defaultSize="0" autoFill="0" autoPict="0">
                <anchor moveWithCells="1">
                  <from>
                    <xdr:col>6</xdr:col>
                    <xdr:colOff>0</xdr:colOff>
                    <xdr:row>17</xdr:row>
                    <xdr:rowOff>161925</xdr:rowOff>
                  </from>
                  <to>
                    <xdr:col>11</xdr:col>
                    <xdr:colOff>0</xdr:colOff>
                    <xdr:row>19</xdr:row>
                    <xdr:rowOff>0</xdr:rowOff>
                  </to>
                </anchor>
              </controlPr>
            </control>
          </mc:Choice>
        </mc:AlternateContent>
        <mc:AlternateContent xmlns:mc="http://schemas.openxmlformats.org/markup-compatibility/2006">
          <mc:Choice Requires="x14">
            <control shapeId="9290" r:id="rId35" name="Option Button 74">
              <controlPr defaultSize="0" autoFill="0" autoLine="0" autoPict="0">
                <anchor moveWithCells="1">
                  <from>
                    <xdr:col>6</xdr:col>
                    <xdr:colOff>200025</xdr:colOff>
                    <xdr:row>18</xdr:row>
                    <xdr:rowOff>123825</xdr:rowOff>
                  </from>
                  <to>
                    <xdr:col>6</xdr:col>
                    <xdr:colOff>504825</xdr:colOff>
                    <xdr:row>18</xdr:row>
                    <xdr:rowOff>342900</xdr:rowOff>
                  </to>
                </anchor>
              </controlPr>
            </control>
          </mc:Choice>
        </mc:AlternateContent>
        <mc:AlternateContent xmlns:mc="http://schemas.openxmlformats.org/markup-compatibility/2006">
          <mc:Choice Requires="x14">
            <control shapeId="9291" r:id="rId36" name="Option Button 75">
              <controlPr defaultSize="0" autoFill="0" autoLine="0" autoPict="0">
                <anchor moveWithCells="1">
                  <from>
                    <xdr:col>7</xdr:col>
                    <xdr:colOff>200025</xdr:colOff>
                    <xdr:row>18</xdr:row>
                    <xdr:rowOff>123825</xdr:rowOff>
                  </from>
                  <to>
                    <xdr:col>7</xdr:col>
                    <xdr:colOff>504825</xdr:colOff>
                    <xdr:row>18</xdr:row>
                    <xdr:rowOff>342900</xdr:rowOff>
                  </to>
                </anchor>
              </controlPr>
            </control>
          </mc:Choice>
        </mc:AlternateContent>
        <mc:AlternateContent xmlns:mc="http://schemas.openxmlformats.org/markup-compatibility/2006">
          <mc:Choice Requires="x14">
            <control shapeId="9292" r:id="rId37" name="Option Button 76">
              <controlPr defaultSize="0" autoFill="0" autoLine="0" autoPict="0">
                <anchor moveWithCells="1">
                  <from>
                    <xdr:col>8</xdr:col>
                    <xdr:colOff>200025</xdr:colOff>
                    <xdr:row>18</xdr:row>
                    <xdr:rowOff>123825</xdr:rowOff>
                  </from>
                  <to>
                    <xdr:col>8</xdr:col>
                    <xdr:colOff>504825</xdr:colOff>
                    <xdr:row>18</xdr:row>
                    <xdr:rowOff>342900</xdr:rowOff>
                  </to>
                </anchor>
              </controlPr>
            </control>
          </mc:Choice>
        </mc:AlternateContent>
        <mc:AlternateContent xmlns:mc="http://schemas.openxmlformats.org/markup-compatibility/2006">
          <mc:Choice Requires="x14">
            <control shapeId="9293" r:id="rId38" name="Option Button 77">
              <controlPr defaultSize="0" autoFill="0" autoLine="0" autoPict="0">
                <anchor moveWithCells="1">
                  <from>
                    <xdr:col>9</xdr:col>
                    <xdr:colOff>200025</xdr:colOff>
                    <xdr:row>18</xdr:row>
                    <xdr:rowOff>123825</xdr:rowOff>
                  </from>
                  <to>
                    <xdr:col>9</xdr:col>
                    <xdr:colOff>504825</xdr:colOff>
                    <xdr:row>18</xdr:row>
                    <xdr:rowOff>342900</xdr:rowOff>
                  </to>
                </anchor>
              </controlPr>
            </control>
          </mc:Choice>
        </mc:AlternateContent>
        <mc:AlternateContent xmlns:mc="http://schemas.openxmlformats.org/markup-compatibility/2006">
          <mc:Choice Requires="x14">
            <control shapeId="9294" r:id="rId39" name="Option Button 78">
              <controlPr defaultSize="0" autoFill="0" autoLine="0" autoPict="0">
                <anchor moveWithCells="1">
                  <from>
                    <xdr:col>10</xdr:col>
                    <xdr:colOff>200025</xdr:colOff>
                    <xdr:row>18</xdr:row>
                    <xdr:rowOff>123825</xdr:rowOff>
                  </from>
                  <to>
                    <xdr:col>10</xdr:col>
                    <xdr:colOff>504825</xdr:colOff>
                    <xdr:row>18</xdr:row>
                    <xdr:rowOff>342900</xdr:rowOff>
                  </to>
                </anchor>
              </controlPr>
            </control>
          </mc:Choice>
        </mc:AlternateContent>
        <mc:AlternateContent xmlns:mc="http://schemas.openxmlformats.org/markup-compatibility/2006">
          <mc:Choice Requires="x14">
            <control shapeId="9303" r:id="rId40" name="Group Box 87">
              <controlPr defaultSize="0" autoFill="0" autoPict="0">
                <anchor moveWithCells="1">
                  <from>
                    <xdr:col>6</xdr:col>
                    <xdr:colOff>0</xdr:colOff>
                    <xdr:row>23</xdr:row>
                    <xdr:rowOff>161925</xdr:rowOff>
                  </from>
                  <to>
                    <xdr:col>11</xdr:col>
                    <xdr:colOff>0</xdr:colOff>
                    <xdr:row>25</xdr:row>
                    <xdr:rowOff>0</xdr:rowOff>
                  </to>
                </anchor>
              </controlPr>
            </control>
          </mc:Choice>
        </mc:AlternateContent>
        <mc:AlternateContent xmlns:mc="http://schemas.openxmlformats.org/markup-compatibility/2006">
          <mc:Choice Requires="x14">
            <control shapeId="9304" r:id="rId41" name="Option Button 88">
              <controlPr defaultSize="0" autoFill="0" autoLine="0" autoPict="0">
                <anchor moveWithCells="1">
                  <from>
                    <xdr:col>6</xdr:col>
                    <xdr:colOff>200025</xdr:colOff>
                    <xdr:row>24</xdr:row>
                    <xdr:rowOff>123825</xdr:rowOff>
                  </from>
                  <to>
                    <xdr:col>6</xdr:col>
                    <xdr:colOff>504825</xdr:colOff>
                    <xdr:row>24</xdr:row>
                    <xdr:rowOff>342900</xdr:rowOff>
                  </to>
                </anchor>
              </controlPr>
            </control>
          </mc:Choice>
        </mc:AlternateContent>
        <mc:AlternateContent xmlns:mc="http://schemas.openxmlformats.org/markup-compatibility/2006">
          <mc:Choice Requires="x14">
            <control shapeId="9305" r:id="rId42" name="Option Button 89">
              <controlPr defaultSize="0" autoFill="0" autoLine="0" autoPict="0">
                <anchor moveWithCells="1">
                  <from>
                    <xdr:col>7</xdr:col>
                    <xdr:colOff>200025</xdr:colOff>
                    <xdr:row>24</xdr:row>
                    <xdr:rowOff>123825</xdr:rowOff>
                  </from>
                  <to>
                    <xdr:col>7</xdr:col>
                    <xdr:colOff>504825</xdr:colOff>
                    <xdr:row>24</xdr:row>
                    <xdr:rowOff>342900</xdr:rowOff>
                  </to>
                </anchor>
              </controlPr>
            </control>
          </mc:Choice>
        </mc:AlternateContent>
        <mc:AlternateContent xmlns:mc="http://schemas.openxmlformats.org/markup-compatibility/2006">
          <mc:Choice Requires="x14">
            <control shapeId="9306" r:id="rId43" name="Option Button 90">
              <controlPr defaultSize="0" autoFill="0" autoLine="0" autoPict="0">
                <anchor moveWithCells="1">
                  <from>
                    <xdr:col>8</xdr:col>
                    <xdr:colOff>200025</xdr:colOff>
                    <xdr:row>24</xdr:row>
                    <xdr:rowOff>123825</xdr:rowOff>
                  </from>
                  <to>
                    <xdr:col>8</xdr:col>
                    <xdr:colOff>504825</xdr:colOff>
                    <xdr:row>24</xdr:row>
                    <xdr:rowOff>342900</xdr:rowOff>
                  </to>
                </anchor>
              </controlPr>
            </control>
          </mc:Choice>
        </mc:AlternateContent>
        <mc:AlternateContent xmlns:mc="http://schemas.openxmlformats.org/markup-compatibility/2006">
          <mc:Choice Requires="x14">
            <control shapeId="9307" r:id="rId44" name="Option Button 91">
              <controlPr defaultSize="0" autoFill="0" autoLine="0" autoPict="0">
                <anchor moveWithCells="1">
                  <from>
                    <xdr:col>9</xdr:col>
                    <xdr:colOff>200025</xdr:colOff>
                    <xdr:row>24</xdr:row>
                    <xdr:rowOff>123825</xdr:rowOff>
                  </from>
                  <to>
                    <xdr:col>9</xdr:col>
                    <xdr:colOff>504825</xdr:colOff>
                    <xdr:row>24</xdr:row>
                    <xdr:rowOff>342900</xdr:rowOff>
                  </to>
                </anchor>
              </controlPr>
            </control>
          </mc:Choice>
        </mc:AlternateContent>
        <mc:AlternateContent xmlns:mc="http://schemas.openxmlformats.org/markup-compatibility/2006">
          <mc:Choice Requires="x14">
            <control shapeId="9308" r:id="rId45" name="Option Button 92">
              <controlPr defaultSize="0" autoFill="0" autoLine="0" autoPict="0">
                <anchor moveWithCells="1">
                  <from>
                    <xdr:col>10</xdr:col>
                    <xdr:colOff>200025</xdr:colOff>
                    <xdr:row>24</xdr:row>
                    <xdr:rowOff>123825</xdr:rowOff>
                  </from>
                  <to>
                    <xdr:col>10</xdr:col>
                    <xdr:colOff>504825</xdr:colOff>
                    <xdr:row>24</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6"/>
  <sheetViews>
    <sheetView showGridLines="0" topLeftCell="A22" zoomScale="70" zoomScaleNormal="70" workbookViewId="0">
      <selection activeCell="F48" sqref="F48:F49"/>
    </sheetView>
  </sheetViews>
  <sheetFormatPr defaultColWidth="9.140625" defaultRowHeight="12.75" x14ac:dyDescent="0.2"/>
  <cols>
    <col min="1" max="1" width="2.7109375" style="9" customWidth="1"/>
    <col min="2" max="2" width="5.7109375" style="9" customWidth="1"/>
    <col min="3" max="3" width="1.7109375" style="9" customWidth="1"/>
    <col min="4" max="5" width="9.140625" style="9"/>
    <col min="6" max="6" width="18.28515625" style="9" bestFit="1" customWidth="1"/>
    <col min="7" max="7" width="3.7109375" style="9" customWidth="1"/>
    <col min="8" max="9" width="14.5703125" style="9" bestFit="1" customWidth="1"/>
    <col min="10" max="11" width="9.140625" style="9"/>
    <col min="12" max="12" width="1.7109375" style="105" customWidth="1"/>
    <col min="13" max="13" width="5.7109375" style="68" customWidth="1"/>
    <col min="14" max="14" width="1.7109375" style="105" customWidth="1"/>
    <col min="15" max="15" width="5.7109375" style="68" customWidth="1"/>
    <col min="16" max="16" width="1.7109375" style="105" customWidth="1"/>
    <col min="17" max="17" width="5.7109375" style="68" customWidth="1"/>
    <col min="18" max="18" width="1.7109375" style="105" customWidth="1"/>
    <col min="19" max="19" width="5.7109375" style="68" customWidth="1"/>
    <col min="20" max="20" width="1.7109375" style="105" customWidth="1"/>
    <col min="21" max="21" width="89.28515625" style="9" bestFit="1" customWidth="1"/>
    <col min="22" max="22" width="9.140625" style="71"/>
    <col min="23" max="16384" width="9.140625" style="9"/>
  </cols>
  <sheetData>
    <row r="1" spans="1:22" ht="12.6" x14ac:dyDescent="0.25">
      <c r="A1" s="87"/>
    </row>
    <row r="2" spans="1:22" ht="12.6" x14ac:dyDescent="0.25">
      <c r="B2" s="26"/>
      <c r="C2" s="27"/>
      <c r="D2" s="27"/>
      <c r="E2" s="27"/>
      <c r="F2" s="27"/>
      <c r="G2" s="27"/>
      <c r="H2" s="27"/>
      <c r="I2" s="27"/>
      <c r="J2" s="28"/>
      <c r="K2" s="27"/>
      <c r="L2" s="109"/>
      <c r="M2" s="39"/>
      <c r="N2" s="109"/>
      <c r="O2" s="39"/>
      <c r="P2" s="109"/>
      <c r="Q2" s="39"/>
      <c r="R2" s="109"/>
      <c r="S2" s="39"/>
      <c r="T2" s="109"/>
      <c r="U2" s="103">
        <f>IF(U3="INCOMPLETE - Question not answered",1,IF(U6="INCOMPLETE - Question not answered",1,IF(U9="INCOMPLETE - Question not answered",1, IF(U12="INCOMPLETE - Question not answered",1,0))))</f>
        <v>1</v>
      </c>
    </row>
    <row r="3" spans="1:22" ht="12.75" customHeight="1" x14ac:dyDescent="0.2">
      <c r="B3" s="30"/>
      <c r="C3" s="3"/>
      <c r="D3" s="3"/>
      <c r="E3" s="3"/>
      <c r="F3" s="3"/>
      <c r="G3" s="3"/>
      <c r="H3" s="3"/>
      <c r="I3" s="3"/>
      <c r="J3" s="10"/>
      <c r="K3" s="145" t="str">
        <f>IF(U3="INCOMPLETE - Question not answered","",L3/4)</f>
        <v/>
      </c>
      <c r="L3" s="110">
        <f>AVERAGE(Social!L13:L19)-1</f>
        <v>-1</v>
      </c>
      <c r="M3" s="142" t="s">
        <v>60</v>
      </c>
      <c r="N3" s="110">
        <f>Social!L13</f>
        <v>0</v>
      </c>
      <c r="O3" s="142" t="s">
        <v>61</v>
      </c>
      <c r="P3" s="110">
        <f>Social!L15</f>
        <v>0</v>
      </c>
      <c r="Q3" s="142" t="s">
        <v>62</v>
      </c>
      <c r="R3" s="110">
        <f>Social!L17</f>
        <v>0</v>
      </c>
      <c r="S3" s="142" t="s">
        <v>115</v>
      </c>
      <c r="T3" s="110">
        <f>Social!L19</f>
        <v>0</v>
      </c>
      <c r="U3" s="149" t="str">
        <f>IF(Social!L9=0,"INCOMPLETE - Question not answered", IF(Social!O9&gt;0.5,"INCOMPLETE - Rationale not provided","Promoting access and inclusion"))</f>
        <v>INCOMPLETE - Question not answered</v>
      </c>
      <c r="V3" s="71">
        <f>IF(U3=$U$53,1,IF(U3=$U$54,2,0))</f>
        <v>1</v>
      </c>
    </row>
    <row r="4" spans="1:22" ht="12.75" customHeight="1" x14ac:dyDescent="0.2">
      <c r="B4" s="30"/>
      <c r="C4" s="3"/>
      <c r="D4" s="3"/>
      <c r="E4" s="3"/>
      <c r="F4" s="3"/>
      <c r="G4" s="3"/>
      <c r="H4" s="3"/>
      <c r="I4" s="3"/>
      <c r="J4" s="10"/>
      <c r="K4" s="146"/>
      <c r="L4" s="107"/>
      <c r="M4" s="142"/>
      <c r="N4" s="107"/>
      <c r="O4" s="142"/>
      <c r="P4" s="107"/>
      <c r="Q4" s="142"/>
      <c r="R4" s="107"/>
      <c r="S4" s="142"/>
      <c r="T4" s="107"/>
      <c r="U4" s="149"/>
    </row>
    <row r="5" spans="1:22" ht="12.6" x14ac:dyDescent="0.25">
      <c r="B5" s="30"/>
      <c r="C5" s="3"/>
      <c r="D5" s="3"/>
      <c r="E5" s="3"/>
      <c r="F5" s="3"/>
      <c r="G5" s="3"/>
      <c r="H5" s="3"/>
      <c r="I5" s="3"/>
      <c r="J5" s="10"/>
      <c r="K5" s="3"/>
      <c r="L5" s="107"/>
      <c r="M5" s="45"/>
      <c r="N5" s="107"/>
      <c r="O5" s="45"/>
      <c r="P5" s="107"/>
      <c r="Q5" s="45"/>
      <c r="R5" s="107"/>
      <c r="S5" s="45"/>
      <c r="T5" s="107"/>
      <c r="U5" s="31"/>
    </row>
    <row r="6" spans="1:22" ht="12.75" customHeight="1" x14ac:dyDescent="0.2">
      <c r="B6" s="30"/>
      <c r="C6" s="3"/>
      <c r="D6" s="3"/>
      <c r="E6" s="3"/>
      <c r="F6" s="3"/>
      <c r="G6" s="3"/>
      <c r="H6" s="3"/>
      <c r="I6" s="3"/>
      <c r="J6" s="10"/>
      <c r="K6" s="145" t="str">
        <f>IF(U6="INCOMPLETE - Question not answered","",L6/4)</f>
        <v/>
      </c>
      <c r="L6" s="110">
        <f>AVERAGE(Social!L25:L29)-1</f>
        <v>-1</v>
      </c>
      <c r="M6" s="142" t="s">
        <v>60</v>
      </c>
      <c r="N6" s="110">
        <f>Social!L25</f>
        <v>0</v>
      </c>
      <c r="O6" s="142" t="s">
        <v>61</v>
      </c>
      <c r="P6" s="110">
        <f>Social!L27</f>
        <v>0</v>
      </c>
      <c r="Q6" s="142" t="s">
        <v>62</v>
      </c>
      <c r="R6" s="110">
        <f>Social!L29</f>
        <v>0</v>
      </c>
      <c r="S6" s="73"/>
      <c r="T6" s="110"/>
      <c r="U6" s="149" t="str">
        <f>IF(Social!L21=0,"INCOMPLETE - Question not answered", IF(Social!O21&gt;0.5,"INCOMPLETE - Rationale not provided","Promoting well-being"))</f>
        <v>INCOMPLETE - Question not answered</v>
      </c>
      <c r="V6" s="71">
        <f>IF(U6=$U$53,1,IF(U6=$U$54,2,0))</f>
        <v>1</v>
      </c>
    </row>
    <row r="7" spans="1:22" ht="12.75" customHeight="1" x14ac:dyDescent="0.2">
      <c r="B7" s="30"/>
      <c r="C7" s="3"/>
      <c r="D7" s="3"/>
      <c r="E7" s="3"/>
      <c r="F7" s="3"/>
      <c r="G7" s="3"/>
      <c r="H7" s="3"/>
      <c r="I7" s="3"/>
      <c r="J7" s="10"/>
      <c r="K7" s="146"/>
      <c r="L7" s="107"/>
      <c r="M7" s="142"/>
      <c r="N7" s="107"/>
      <c r="O7" s="142"/>
      <c r="P7" s="107"/>
      <c r="Q7" s="142"/>
      <c r="R7" s="107"/>
      <c r="S7" s="45"/>
      <c r="T7" s="107"/>
      <c r="U7" s="149"/>
    </row>
    <row r="8" spans="1:22" ht="12.6" customHeight="1" x14ac:dyDescent="0.35">
      <c r="B8" s="30"/>
      <c r="C8" s="3"/>
      <c r="D8" s="11"/>
      <c r="E8" s="3"/>
      <c r="F8" s="3"/>
      <c r="G8" s="3"/>
      <c r="H8" s="3"/>
      <c r="I8" s="3"/>
      <c r="J8" s="10"/>
      <c r="K8" s="58"/>
      <c r="L8" s="107"/>
      <c r="M8" s="45"/>
      <c r="N8" s="107"/>
      <c r="O8" s="45"/>
      <c r="P8" s="107"/>
      <c r="Q8" s="45"/>
      <c r="R8" s="107"/>
      <c r="S8" s="45"/>
      <c r="T8" s="107"/>
      <c r="U8" s="59"/>
    </row>
    <row r="9" spans="1:22" ht="12.75" customHeight="1" x14ac:dyDescent="0.2">
      <c r="B9" s="30"/>
      <c r="C9" s="3"/>
      <c r="D9" s="3"/>
      <c r="E9" s="3"/>
      <c r="F9" s="3"/>
      <c r="G9" s="3"/>
      <c r="H9" s="3"/>
      <c r="I9" s="3"/>
      <c r="J9" s="10"/>
      <c r="K9" s="145" t="str">
        <f>IF(U9="INCOMPLETE - Question not answered","",L9/4)</f>
        <v/>
      </c>
      <c r="L9" s="110">
        <f>AVERAGE(Social!L35:L41)-1</f>
        <v>-1</v>
      </c>
      <c r="M9" s="142" t="s">
        <v>60</v>
      </c>
      <c r="N9" s="110">
        <f>Social!L35</f>
        <v>0</v>
      </c>
      <c r="O9" s="142" t="s">
        <v>61</v>
      </c>
      <c r="P9" s="110">
        <f>Social!L37</f>
        <v>0</v>
      </c>
      <c r="Q9" s="142" t="s">
        <v>62</v>
      </c>
      <c r="R9" s="110">
        <f>Social!L39</f>
        <v>0</v>
      </c>
      <c r="S9" s="142" t="s">
        <v>115</v>
      </c>
      <c r="T9" s="110">
        <f>Social!L41</f>
        <v>0</v>
      </c>
      <c r="U9" s="149" t="str">
        <f>IF(Social!L31=0,"INCOMPLETE - Question not answered", IF(Social!O31&gt;0.5,"INCOMPLETE - Rationale not provided","Promoting community pride and identity"))</f>
        <v>INCOMPLETE - Question not answered</v>
      </c>
      <c r="V9" s="71">
        <f>IF(U9=$U$53,1,IF(U9=$U$54,2,0))</f>
        <v>1</v>
      </c>
    </row>
    <row r="10" spans="1:22" ht="12.75" customHeight="1" x14ac:dyDescent="0.2">
      <c r="B10" s="30"/>
      <c r="C10" s="3"/>
      <c r="D10" s="3"/>
      <c r="E10" s="3"/>
      <c r="F10" s="3"/>
      <c r="G10" s="3"/>
      <c r="H10" s="3"/>
      <c r="I10" s="3"/>
      <c r="J10" s="10"/>
      <c r="K10" s="146"/>
      <c r="L10" s="110"/>
      <c r="M10" s="142"/>
      <c r="N10" s="107"/>
      <c r="O10" s="142"/>
      <c r="P10" s="107"/>
      <c r="Q10" s="142"/>
      <c r="R10" s="110"/>
      <c r="S10" s="142"/>
      <c r="T10" s="110"/>
      <c r="U10" s="149"/>
    </row>
    <row r="11" spans="1:22" ht="12.6" customHeight="1" x14ac:dyDescent="0.25">
      <c r="B11" s="30"/>
      <c r="C11" s="3"/>
      <c r="D11" s="3"/>
      <c r="E11" s="3"/>
      <c r="F11" s="3"/>
      <c r="G11" s="3"/>
      <c r="H11" s="3"/>
      <c r="I11" s="3"/>
      <c r="J11" s="10"/>
      <c r="K11" s="3"/>
      <c r="L11" s="107"/>
      <c r="M11" s="45"/>
      <c r="N11" s="107"/>
      <c r="O11" s="45"/>
      <c r="P11" s="107"/>
      <c r="Q11" s="45"/>
      <c r="R11" s="107"/>
      <c r="S11" s="45"/>
      <c r="T11" s="107"/>
      <c r="U11" s="31"/>
    </row>
    <row r="12" spans="1:22" ht="12.75" customHeight="1" x14ac:dyDescent="0.2">
      <c r="B12" s="30"/>
      <c r="C12" s="3"/>
      <c r="D12" s="3"/>
      <c r="E12" s="3"/>
      <c r="F12" s="3"/>
      <c r="G12" s="3"/>
      <c r="H12" s="3"/>
      <c r="I12" s="3"/>
      <c r="J12" s="10"/>
      <c r="K12" s="145" t="str">
        <f>IF(U12="INCOMPLETE - Question not answered","",L12/4)</f>
        <v/>
      </c>
      <c r="L12" s="110">
        <f>AVERAGE(Social!L47:L51)-1</f>
        <v>-1</v>
      </c>
      <c r="M12" s="142" t="s">
        <v>60</v>
      </c>
      <c r="N12" s="110">
        <f>Social!L47</f>
        <v>0</v>
      </c>
      <c r="O12" s="142" t="s">
        <v>61</v>
      </c>
      <c r="P12" s="110">
        <f>Social!L49</f>
        <v>0</v>
      </c>
      <c r="Q12" s="142" t="s">
        <v>62</v>
      </c>
      <c r="R12" s="110">
        <f>Social!L51</f>
        <v>0</v>
      </c>
      <c r="S12" s="73"/>
      <c r="T12" s="110"/>
      <c r="U12" s="149" t="str">
        <f>IF(Social!L41=0,"INCOMPLETE - Question not answered", IF(Social!O41&gt;0.5,"INCOMPLETE - Rationale not provided","Promoting community pride and identity"))</f>
        <v>INCOMPLETE - Question not answered</v>
      </c>
      <c r="V12" s="71">
        <f>IF(U12=$U$53,1,IF(U12=$U$54,2,0))</f>
        <v>1</v>
      </c>
    </row>
    <row r="13" spans="1:22" ht="12.75" customHeight="1" x14ac:dyDescent="0.2">
      <c r="B13" s="30"/>
      <c r="C13" s="3"/>
      <c r="D13" s="3"/>
      <c r="E13" s="3"/>
      <c r="F13" s="3"/>
      <c r="G13" s="3"/>
      <c r="H13" s="3"/>
      <c r="I13" s="3"/>
      <c r="J13" s="10"/>
      <c r="K13" s="146"/>
      <c r="L13" s="110"/>
      <c r="M13" s="142"/>
      <c r="N13" s="107"/>
      <c r="O13" s="142"/>
      <c r="P13" s="107"/>
      <c r="Q13" s="142"/>
      <c r="R13" s="110"/>
      <c r="S13" s="73"/>
      <c r="T13" s="110"/>
      <c r="U13" s="149"/>
    </row>
    <row r="14" spans="1:22" ht="12.6" customHeight="1" x14ac:dyDescent="0.3">
      <c r="B14" s="30"/>
      <c r="C14" s="3"/>
      <c r="D14" s="3"/>
      <c r="E14" s="3"/>
      <c r="F14" s="3"/>
      <c r="G14" s="3"/>
      <c r="H14" s="60" t="s">
        <v>0</v>
      </c>
      <c r="I14" s="3"/>
      <c r="J14" s="10"/>
      <c r="K14" s="3"/>
      <c r="L14" s="107"/>
      <c r="M14" s="45"/>
      <c r="N14" s="107"/>
      <c r="O14" s="45"/>
      <c r="P14" s="107"/>
      <c r="Q14" s="45"/>
      <c r="R14" s="107"/>
      <c r="S14" s="45"/>
      <c r="T14" s="107"/>
      <c r="U14" s="31"/>
    </row>
    <row r="15" spans="1:22" x14ac:dyDescent="0.2">
      <c r="B15" s="30"/>
      <c r="C15" s="3"/>
      <c r="D15" s="3"/>
      <c r="E15" s="3"/>
      <c r="F15" s="3"/>
      <c r="G15" s="3"/>
      <c r="H15" s="147" t="str">
        <f>IF(U2=1,"",AVERAGE(K3,K6,K9,K12))</f>
        <v/>
      </c>
      <c r="I15" s="3"/>
      <c r="J15" s="10"/>
      <c r="K15" s="3"/>
      <c r="L15" s="107"/>
      <c r="M15" s="45"/>
      <c r="N15" s="107"/>
      <c r="O15" s="45"/>
      <c r="P15" s="107"/>
      <c r="Q15" s="45"/>
      <c r="R15" s="107"/>
      <c r="S15" s="45"/>
      <c r="T15" s="107"/>
      <c r="U15" s="104">
        <f>IF(U16="INCOMPLETE - Question not answered",1,IF(U19="INCOMPLETE - Question not answered",1,IF(U22="INCOMPLETE - Question not answered",1,0)))</f>
        <v>1</v>
      </c>
    </row>
    <row r="16" spans="1:22" ht="12.75" customHeight="1" x14ac:dyDescent="0.2">
      <c r="B16" s="30"/>
      <c r="C16" s="3"/>
      <c r="D16" s="3"/>
      <c r="E16" s="3"/>
      <c r="F16" s="3"/>
      <c r="G16" s="3"/>
      <c r="H16" s="148"/>
      <c r="I16" s="3"/>
      <c r="J16" s="10"/>
      <c r="K16" s="145" t="str">
        <f>IF(U16="INCOMPLETE - Question not answered","",L16/4)</f>
        <v/>
      </c>
      <c r="L16" s="110">
        <f>AVERAGE(Economic!L13:L17)-1</f>
        <v>-1</v>
      </c>
      <c r="M16" s="142" t="s">
        <v>60</v>
      </c>
      <c r="N16" s="110">
        <f>Economic!L13</f>
        <v>0</v>
      </c>
      <c r="O16" s="142" t="s">
        <v>61</v>
      </c>
      <c r="P16" s="110">
        <f>Economic!L15</f>
        <v>0</v>
      </c>
      <c r="Q16" s="142" t="s">
        <v>62</v>
      </c>
      <c r="R16" s="110">
        <f>Economic!L17</f>
        <v>0</v>
      </c>
      <c r="S16" s="73"/>
      <c r="T16" s="110"/>
      <c r="U16" s="149" t="str">
        <f>IF(Economic!L9=0,"INCOMPLETE - Question not answered", IF(Economic!O9&gt;0.5,"INCOMPLETE - Rationale not provided","Creating a smart city (job creation, employment and business growth)"))</f>
        <v>INCOMPLETE - Question not answered</v>
      </c>
      <c r="V16" s="71">
        <f>IF(U16=$U$53,1,IF(U16=$U$54,2,0))</f>
        <v>1</v>
      </c>
    </row>
    <row r="17" spans="2:22" ht="12.75" customHeight="1" x14ac:dyDescent="0.2">
      <c r="B17" s="30"/>
      <c r="C17" s="3"/>
      <c r="D17" s="3"/>
      <c r="E17" s="3"/>
      <c r="F17" s="3"/>
      <c r="G17" s="3"/>
      <c r="H17" s="3"/>
      <c r="I17" s="3"/>
      <c r="J17" s="10"/>
      <c r="K17" s="146"/>
      <c r="L17" s="107"/>
      <c r="M17" s="142"/>
      <c r="N17" s="107"/>
      <c r="O17" s="142"/>
      <c r="P17" s="107"/>
      <c r="Q17" s="142"/>
      <c r="R17" s="107"/>
      <c r="S17" s="45"/>
      <c r="T17" s="107"/>
      <c r="U17" s="149"/>
    </row>
    <row r="18" spans="2:22" ht="12.6" x14ac:dyDescent="0.25">
      <c r="B18" s="30"/>
      <c r="C18" s="3"/>
      <c r="D18" s="3"/>
      <c r="E18" s="3"/>
      <c r="F18" s="3"/>
      <c r="G18" s="3"/>
      <c r="H18" s="3"/>
      <c r="I18" s="3"/>
      <c r="J18" s="10"/>
      <c r="K18" s="3"/>
      <c r="L18" s="107"/>
      <c r="M18" s="45"/>
      <c r="N18" s="107"/>
      <c r="O18" s="45"/>
      <c r="P18" s="107"/>
      <c r="Q18" s="45"/>
      <c r="R18" s="107"/>
      <c r="S18" s="45"/>
      <c r="T18" s="107"/>
      <c r="U18" s="31"/>
    </row>
    <row r="19" spans="2:22" ht="12.75" customHeight="1" x14ac:dyDescent="0.2">
      <c r="B19" s="30"/>
      <c r="C19" s="3"/>
      <c r="D19" s="96" t="s">
        <v>116</v>
      </c>
      <c r="E19" s="3"/>
      <c r="F19" s="3"/>
      <c r="G19" s="3"/>
      <c r="H19" s="3"/>
      <c r="I19" s="3"/>
      <c r="J19" s="10"/>
      <c r="K19" s="145" t="str">
        <f>IF(U19="INCOMPLETE - Question not answered","",L19/4)</f>
        <v/>
      </c>
      <c r="L19" s="110">
        <f>AVERAGE(Economic!L23:L27)-1</f>
        <v>-1</v>
      </c>
      <c r="M19" s="142" t="s">
        <v>60</v>
      </c>
      <c r="N19" s="110">
        <f>Economic!L23</f>
        <v>0</v>
      </c>
      <c r="O19" s="142" t="s">
        <v>61</v>
      </c>
      <c r="P19" s="110">
        <f>Economic!L25</f>
        <v>0</v>
      </c>
      <c r="Q19" s="142" t="s">
        <v>62</v>
      </c>
      <c r="R19" s="110">
        <f>Economic!L27</f>
        <v>0</v>
      </c>
      <c r="S19" s="73"/>
      <c r="T19" s="110"/>
      <c r="U19" s="149" t="str">
        <f>IF(Economic!L19=0,"INCOMPLETE - Question not answered", IF(Economic!O19&gt;0.5,"INCOMPLETE - Rationale not provided","Creating vibrant and thriving precincts (growing visitor market and yield)"))</f>
        <v>INCOMPLETE - Question not answered</v>
      </c>
      <c r="V19" s="71">
        <f>IF(U19=$U$53,1,IF(U19=$U$54,2,0))</f>
        <v>1</v>
      </c>
    </row>
    <row r="20" spans="2:22" ht="12.6" customHeight="1" x14ac:dyDescent="0.25">
      <c r="B20" s="30"/>
      <c r="C20" s="3"/>
      <c r="D20" s="3"/>
      <c r="E20" s="3"/>
      <c r="F20" s="3"/>
      <c r="G20" s="3"/>
      <c r="H20" s="60" t="s">
        <v>4</v>
      </c>
      <c r="I20" s="3"/>
      <c r="J20" s="10"/>
      <c r="K20" s="146"/>
      <c r="L20" s="107"/>
      <c r="M20" s="142"/>
      <c r="N20" s="107"/>
      <c r="O20" s="142"/>
      <c r="P20" s="107"/>
      <c r="Q20" s="142"/>
      <c r="R20" s="107"/>
      <c r="S20" s="45"/>
      <c r="T20" s="107"/>
      <c r="U20" s="149"/>
    </row>
    <row r="21" spans="2:22" x14ac:dyDescent="0.2">
      <c r="B21" s="30"/>
      <c r="C21" s="3"/>
      <c r="D21" s="95"/>
      <c r="E21" s="97" t="s">
        <v>121</v>
      </c>
      <c r="F21" s="3"/>
      <c r="G21" s="3"/>
      <c r="H21" s="147" t="str">
        <f>IF(U15=1,"",AVERAGE(K16,K19,K22))</f>
        <v/>
      </c>
      <c r="I21" s="3"/>
      <c r="J21" s="10"/>
      <c r="K21" s="3"/>
      <c r="L21" s="107"/>
      <c r="M21" s="45"/>
      <c r="N21" s="107"/>
      <c r="O21" s="45"/>
      <c r="P21" s="107"/>
      <c r="Q21" s="45"/>
      <c r="R21" s="107"/>
      <c r="S21" s="45"/>
      <c r="T21" s="107"/>
      <c r="U21" s="31"/>
    </row>
    <row r="22" spans="2:22" ht="12.75" customHeight="1" x14ac:dyDescent="0.2">
      <c r="B22" s="30"/>
      <c r="C22" s="3"/>
      <c r="D22" s="94"/>
      <c r="E22" s="97" t="s">
        <v>120</v>
      </c>
      <c r="F22" s="3"/>
      <c r="G22" s="3"/>
      <c r="H22" s="148"/>
      <c r="I22" s="3"/>
      <c r="J22" s="10"/>
      <c r="K22" s="145" t="str">
        <f>IF(U22="INCOMPLETE - Question not answered","",L22/4)</f>
        <v/>
      </c>
      <c r="L22" s="110">
        <f>AVERAGE(Economic!L33:L37)-1</f>
        <v>-1</v>
      </c>
      <c r="M22" s="142" t="s">
        <v>60</v>
      </c>
      <c r="N22" s="110">
        <f>Economic!L33</f>
        <v>0</v>
      </c>
      <c r="O22" s="142" t="s">
        <v>61</v>
      </c>
      <c r="P22" s="110">
        <f>Economic!L35</f>
        <v>0</v>
      </c>
      <c r="Q22" s="142" t="s">
        <v>62</v>
      </c>
      <c r="R22" s="110">
        <f>Economic!L37</f>
        <v>0</v>
      </c>
      <c r="S22" s="73"/>
      <c r="T22" s="110"/>
      <c r="U22" s="149" t="str">
        <f>IF(Economic!L29=0,"INCOMPLETE - Question not answered", IF(Economic!O29&gt;0.5,"INCOMPLETE - Rationale not provided","Building a locally engaged business community (job creation, increasing local spend)"))</f>
        <v>INCOMPLETE - Question not answered</v>
      </c>
      <c r="V22" s="71">
        <f>IF(U22=$U$53,1,IF(U22=$U$54,2,0))</f>
        <v>1</v>
      </c>
    </row>
    <row r="23" spans="2:22" ht="12.6" customHeight="1" x14ac:dyDescent="0.2">
      <c r="B23" s="30"/>
      <c r="C23" s="3"/>
      <c r="D23" s="93"/>
      <c r="E23" s="97" t="s">
        <v>117</v>
      </c>
      <c r="F23" s="3"/>
      <c r="G23" s="3"/>
      <c r="H23" s="3"/>
      <c r="I23" s="3"/>
      <c r="J23" s="10"/>
      <c r="K23" s="146"/>
      <c r="L23" s="107"/>
      <c r="M23" s="142"/>
      <c r="N23" s="107"/>
      <c r="O23" s="142"/>
      <c r="P23" s="107"/>
      <c r="Q23" s="142"/>
      <c r="R23" s="107"/>
      <c r="S23" s="45"/>
      <c r="T23" s="107"/>
      <c r="U23" s="149"/>
    </row>
    <row r="24" spans="2:22" x14ac:dyDescent="0.2">
      <c r="B24" s="30"/>
      <c r="C24" s="3"/>
      <c r="D24" s="92"/>
      <c r="E24" s="97" t="s">
        <v>118</v>
      </c>
      <c r="F24" s="3"/>
      <c r="G24" s="3"/>
      <c r="H24" s="3"/>
      <c r="I24" s="3"/>
      <c r="J24" s="10"/>
      <c r="K24" s="3"/>
      <c r="L24" s="107"/>
      <c r="M24" s="45"/>
      <c r="N24" s="107"/>
      <c r="O24" s="45"/>
      <c r="P24" s="107"/>
      <c r="Q24" s="45"/>
      <c r="R24" s="107"/>
      <c r="S24" s="45"/>
      <c r="T24" s="107"/>
      <c r="U24" s="31"/>
    </row>
    <row r="25" spans="2:22" x14ac:dyDescent="0.2">
      <c r="B25" s="30"/>
      <c r="C25" s="3"/>
      <c r="D25" s="91"/>
      <c r="E25" s="97" t="s">
        <v>119</v>
      </c>
      <c r="F25" s="3"/>
      <c r="G25" s="3"/>
      <c r="H25" s="3"/>
      <c r="I25" s="3"/>
      <c r="J25" s="10"/>
      <c r="K25" s="3"/>
      <c r="L25" s="107"/>
      <c r="M25" s="45"/>
      <c r="N25" s="107"/>
      <c r="O25" s="45"/>
      <c r="P25" s="107"/>
      <c r="Q25" s="45"/>
      <c r="R25" s="107"/>
      <c r="S25" s="45"/>
      <c r="T25" s="107"/>
      <c r="U25" s="104">
        <f>IF(U26="INCOMPLETE - Question not answered",1,IF(U29="INCOMPLETE - Question not answered",1,IF(U32="INCOMPLETE - Question not answered",1,IF(U35="INCOMPLETE - Question not answered",1,IF(U41="INCOMPLETE - Question not answered",1,0)))))</f>
        <v>1</v>
      </c>
    </row>
    <row r="26" spans="2:22" ht="12.6" customHeight="1" x14ac:dyDescent="0.25">
      <c r="B26" s="30"/>
      <c r="C26" s="3"/>
      <c r="D26" s="3"/>
      <c r="E26" s="3"/>
      <c r="F26" s="3"/>
      <c r="G26" s="3"/>
      <c r="H26" s="60" t="s">
        <v>5</v>
      </c>
      <c r="I26" s="3"/>
      <c r="J26" s="10"/>
      <c r="K26" s="145" t="str">
        <f>IF(U26="INCOMPLETE - Question not answered","",L26/4)</f>
        <v/>
      </c>
      <c r="L26" s="110">
        <f>AVERAGE(Environment!L13:L17)-1</f>
        <v>-1</v>
      </c>
      <c r="M26" s="142" t="s">
        <v>60</v>
      </c>
      <c r="N26" s="110">
        <f>Environment!L13</f>
        <v>0</v>
      </c>
      <c r="O26" s="142" t="s">
        <v>61</v>
      </c>
      <c r="P26" s="110">
        <f>Environment!L15</f>
        <v>0</v>
      </c>
      <c r="Q26" s="142" t="s">
        <v>62</v>
      </c>
      <c r="R26" s="110">
        <f>Environment!L17</f>
        <v>0</v>
      </c>
      <c r="S26" s="73"/>
      <c r="T26" s="110"/>
      <c r="U26" s="149" t="str">
        <f>IF(Environment!L9=0,"INCOMPLETE - Question not answered", IF(Environment!O9&gt;0.5,"INCOMPLETE - Rationale not provided","Using resources wisely"))</f>
        <v>INCOMPLETE - Question not answered</v>
      </c>
      <c r="V26" s="71">
        <f>IF(U26=$U$53,1,IF(U26=$U$54,2,0))</f>
        <v>1</v>
      </c>
    </row>
    <row r="27" spans="2:22" ht="12.75" customHeight="1" x14ac:dyDescent="0.2">
      <c r="B27" s="30"/>
      <c r="C27" s="3"/>
      <c r="D27" s="3"/>
      <c r="E27" s="3"/>
      <c r="F27" s="3"/>
      <c r="G27" s="3"/>
      <c r="H27" s="147" t="str">
        <f>IF(U25=1,"",AVERAGE(K26,K29,K32,K35))</f>
        <v/>
      </c>
      <c r="I27" s="3"/>
      <c r="J27" s="10"/>
      <c r="K27" s="146"/>
      <c r="L27" s="107"/>
      <c r="M27" s="142"/>
      <c r="N27" s="107"/>
      <c r="O27" s="142"/>
      <c r="P27" s="107"/>
      <c r="Q27" s="142"/>
      <c r="R27" s="107"/>
      <c r="S27" s="45"/>
      <c r="T27" s="107"/>
      <c r="U27" s="149"/>
    </row>
    <row r="28" spans="2:22" x14ac:dyDescent="0.2">
      <c r="B28" s="30"/>
      <c r="C28" s="3"/>
      <c r="D28" s="3"/>
      <c r="E28" s="3"/>
      <c r="F28" s="3"/>
      <c r="G28" s="3"/>
      <c r="H28" s="148"/>
      <c r="I28" s="3"/>
      <c r="J28" s="10"/>
      <c r="K28" s="3"/>
      <c r="L28" s="107"/>
      <c r="M28" s="45"/>
      <c r="N28" s="107"/>
      <c r="O28" s="45"/>
      <c r="P28" s="107"/>
      <c r="Q28" s="45"/>
      <c r="R28" s="107"/>
      <c r="S28" s="45"/>
      <c r="T28" s="107"/>
      <c r="U28" s="31"/>
    </row>
    <row r="29" spans="2:22" ht="12.6" customHeight="1" x14ac:dyDescent="0.2">
      <c r="B29" s="30"/>
      <c r="C29" s="3"/>
      <c r="D29" s="3"/>
      <c r="E29" s="3"/>
      <c r="F29" s="3"/>
      <c r="G29" s="3"/>
      <c r="H29" s="3"/>
      <c r="I29" s="3"/>
      <c r="J29" s="10"/>
      <c r="K29" s="145" t="str">
        <f>IF(U29="INCOMPLETE - Question not answered","",L29/4)</f>
        <v/>
      </c>
      <c r="L29" s="110">
        <f>AVERAGE(Environment!L23:L25)-1</f>
        <v>-1</v>
      </c>
      <c r="M29" s="142" t="s">
        <v>60</v>
      </c>
      <c r="N29" s="110">
        <f>Environment!L23</f>
        <v>0</v>
      </c>
      <c r="O29" s="142" t="s">
        <v>61</v>
      </c>
      <c r="P29" s="110">
        <f>Environment!L25</f>
        <v>0</v>
      </c>
      <c r="Q29" s="142"/>
      <c r="R29" s="110"/>
      <c r="S29" s="73"/>
      <c r="T29" s="110"/>
      <c r="U29" s="149" t="str">
        <f>IF(Environment!L19=0,"INCOMPLETE - Question not answered", IF(Environment!O19&gt;0.5,"INCOMPLETE - Rationale not provided","Reducing greenhouse gas emissions and using sustainable energy "))</f>
        <v>INCOMPLETE - Question not answered</v>
      </c>
      <c r="V29" s="71">
        <f>IF(U29=$U$53,1,IF(U29=$U$54,2,0))</f>
        <v>1</v>
      </c>
    </row>
    <row r="30" spans="2:22" ht="12.75" customHeight="1" x14ac:dyDescent="0.2">
      <c r="B30" s="30"/>
      <c r="C30" s="3"/>
      <c r="D30" s="3"/>
      <c r="E30" s="3"/>
      <c r="F30" s="3"/>
      <c r="G30" s="3"/>
      <c r="H30" s="3"/>
      <c r="I30" s="3"/>
      <c r="J30" s="10"/>
      <c r="K30" s="146"/>
      <c r="L30" s="107"/>
      <c r="M30" s="142"/>
      <c r="N30" s="107"/>
      <c r="O30" s="142"/>
      <c r="P30" s="107"/>
      <c r="Q30" s="142"/>
      <c r="R30" s="107"/>
      <c r="S30" s="45"/>
      <c r="T30" s="107"/>
      <c r="U30" s="149"/>
    </row>
    <row r="31" spans="2:22" ht="12.6" x14ac:dyDescent="0.25">
      <c r="B31" s="30"/>
      <c r="C31" s="3"/>
      <c r="D31" s="3"/>
      <c r="E31" s="3"/>
      <c r="F31" s="3"/>
      <c r="G31" s="3"/>
      <c r="H31" s="3"/>
      <c r="I31" s="3"/>
      <c r="J31" s="10"/>
      <c r="K31" s="3"/>
      <c r="L31" s="107"/>
      <c r="M31" s="45"/>
      <c r="N31" s="107"/>
      <c r="O31" s="45"/>
      <c r="P31" s="107"/>
      <c r="Q31" s="45"/>
      <c r="R31" s="107"/>
      <c r="S31" s="45"/>
      <c r="T31" s="107"/>
      <c r="U31" s="31"/>
    </row>
    <row r="32" spans="2:22" ht="12.6" customHeight="1" x14ac:dyDescent="0.25">
      <c r="B32" s="30"/>
      <c r="C32" s="3"/>
      <c r="D32" s="3"/>
      <c r="E32" s="3"/>
      <c r="F32" s="3"/>
      <c r="G32" s="3"/>
      <c r="H32" s="60" t="s">
        <v>26</v>
      </c>
      <c r="I32" s="3"/>
      <c r="J32" s="10"/>
      <c r="K32" s="145" t="str">
        <f>IF(U32="INCOMPLETE - Question not answered","",L32/4)</f>
        <v/>
      </c>
      <c r="L32" s="110">
        <f>AVERAGE(Environment!L31:L35)-1</f>
        <v>-1</v>
      </c>
      <c r="M32" s="142" t="s">
        <v>60</v>
      </c>
      <c r="N32" s="110">
        <f>Environment!L31</f>
        <v>0</v>
      </c>
      <c r="O32" s="142" t="s">
        <v>61</v>
      </c>
      <c r="P32" s="110">
        <f>Environment!L33</f>
        <v>0</v>
      </c>
      <c r="Q32" s="142" t="s">
        <v>62</v>
      </c>
      <c r="R32" s="110">
        <f>Environment!L35</f>
        <v>0</v>
      </c>
      <c r="S32" s="73"/>
      <c r="T32" s="110"/>
      <c r="U32" s="149" t="str">
        <f>IF(Environment!L27=0,"INCOMPLETE - Question not answered", IF(Environment!O27&gt;0.5,"INCOMPLETE - Rationale not provided","Empowering people to take local action"))</f>
        <v>INCOMPLETE - Question not answered</v>
      </c>
      <c r="V32" s="71">
        <f>IF(U32=$U$53,1,IF(U32=$U$54,2,0))</f>
        <v>1</v>
      </c>
    </row>
    <row r="33" spans="2:22" ht="15" customHeight="1" x14ac:dyDescent="0.2">
      <c r="B33" s="30"/>
      <c r="C33" s="3"/>
      <c r="D33" s="3"/>
      <c r="E33" s="3"/>
      <c r="F33" s="61"/>
      <c r="G33" s="3"/>
      <c r="H33" s="147" t="str">
        <f>IF(U44=1,"",AVERAGE(K45,K48))</f>
        <v/>
      </c>
      <c r="I33" s="3"/>
      <c r="J33" s="10"/>
      <c r="K33" s="146"/>
      <c r="L33" s="107"/>
      <c r="M33" s="142"/>
      <c r="N33" s="107"/>
      <c r="O33" s="142"/>
      <c r="P33" s="107"/>
      <c r="Q33" s="142"/>
      <c r="R33" s="107"/>
      <c r="S33" s="45"/>
      <c r="T33" s="107"/>
      <c r="U33" s="149"/>
    </row>
    <row r="34" spans="2:22" x14ac:dyDescent="0.2">
      <c r="B34" s="30"/>
      <c r="C34" s="3"/>
      <c r="D34" s="3"/>
      <c r="E34" s="3"/>
      <c r="F34" s="3"/>
      <c r="G34" s="3"/>
      <c r="H34" s="148"/>
      <c r="I34" s="62"/>
      <c r="J34" s="10"/>
      <c r="K34" s="3"/>
      <c r="L34" s="107"/>
      <c r="M34" s="45"/>
      <c r="N34" s="107"/>
      <c r="O34" s="45"/>
      <c r="P34" s="107"/>
      <c r="Q34" s="45"/>
      <c r="R34" s="107"/>
      <c r="S34" s="45"/>
      <c r="T34" s="107"/>
      <c r="U34" s="31"/>
    </row>
    <row r="35" spans="2:22" ht="12.75" customHeight="1" x14ac:dyDescent="0.2">
      <c r="B35" s="30"/>
      <c r="C35" s="3"/>
      <c r="D35" s="3"/>
      <c r="E35" s="3"/>
      <c r="F35" s="3"/>
      <c r="G35" s="3"/>
      <c r="H35" s="3"/>
      <c r="I35" s="3"/>
      <c r="J35" s="10"/>
      <c r="K35" s="145" t="str">
        <f>IF(U35="INCOMPLETE - Question not answered","",L35/4)</f>
        <v/>
      </c>
      <c r="L35" s="110">
        <f>AVERAGE(Environment!L41:L45)-1</f>
        <v>-1</v>
      </c>
      <c r="M35" s="142" t="s">
        <v>60</v>
      </c>
      <c r="N35" s="110">
        <f>Environment!L41</f>
        <v>0</v>
      </c>
      <c r="O35" s="142" t="s">
        <v>61</v>
      </c>
      <c r="P35" s="110">
        <f>Environment!L43</f>
        <v>0</v>
      </c>
      <c r="Q35" s="142" t="s">
        <v>62</v>
      </c>
      <c r="R35" s="110">
        <f>Environment!L45</f>
        <v>0</v>
      </c>
      <c r="S35" s="73"/>
      <c r="T35" s="110"/>
      <c r="U35" s="149" t="str">
        <f>IF(Environment!L37=0,"INCOMPLETE - Question not answered", IF(Environment!O37&gt;0.5,"INCOMPLETE - Rationale not provided","Enhancing open space and urban ecology"))</f>
        <v>INCOMPLETE - Question not answered</v>
      </c>
      <c r="V35" s="71">
        <f>IF(U35=$U$53,1,IF(U35=$U$54,2,0))</f>
        <v>1</v>
      </c>
    </row>
    <row r="36" spans="2:22" ht="12.75" customHeight="1" x14ac:dyDescent="0.2">
      <c r="B36" s="30"/>
      <c r="C36" s="3"/>
      <c r="D36" s="3"/>
      <c r="E36" s="3"/>
      <c r="F36" s="3"/>
      <c r="G36" s="3"/>
      <c r="H36" s="3"/>
      <c r="I36" s="63"/>
      <c r="J36" s="10"/>
      <c r="K36" s="146"/>
      <c r="L36" s="107"/>
      <c r="M36" s="142"/>
      <c r="N36" s="107"/>
      <c r="O36" s="142"/>
      <c r="P36" s="107"/>
      <c r="Q36" s="142"/>
      <c r="R36" s="107"/>
      <c r="S36" s="45"/>
      <c r="T36" s="107"/>
      <c r="U36" s="149"/>
    </row>
    <row r="37" spans="2:22" ht="12.6" x14ac:dyDescent="0.25">
      <c r="B37" s="30"/>
      <c r="C37" s="3"/>
      <c r="D37" s="3"/>
      <c r="E37" s="3"/>
      <c r="F37" s="3"/>
      <c r="G37" s="3"/>
      <c r="H37" s="3"/>
      <c r="I37" s="3"/>
      <c r="J37" s="10"/>
      <c r="K37" s="3"/>
      <c r="L37" s="107"/>
      <c r="M37" s="45"/>
      <c r="N37" s="107"/>
      <c r="O37" s="45"/>
      <c r="P37" s="107"/>
      <c r="Q37" s="45"/>
      <c r="R37" s="107"/>
      <c r="S37" s="45"/>
      <c r="T37" s="107"/>
      <c r="U37" s="31"/>
    </row>
    <row r="38" spans="2:22" ht="12.75" customHeight="1" x14ac:dyDescent="0.2">
      <c r="B38" s="30"/>
      <c r="C38" s="3"/>
      <c r="D38" s="3"/>
      <c r="E38" s="3"/>
      <c r="F38" s="3"/>
      <c r="G38" s="3"/>
      <c r="H38" s="3"/>
      <c r="I38" s="3"/>
      <c r="J38" s="10"/>
      <c r="K38" s="150"/>
      <c r="L38" s="111">
        <f>IF(SUM(Environment!L47:L51)=3,1,0)</f>
        <v>0</v>
      </c>
      <c r="M38" s="74"/>
      <c r="N38" s="111"/>
      <c r="O38" s="74"/>
      <c r="P38" s="111"/>
      <c r="Q38" s="74"/>
      <c r="R38" s="111"/>
      <c r="S38" s="74"/>
      <c r="T38" s="111"/>
      <c r="U38" s="149" t="str">
        <f>IF(Cover!$I$20='List options'!$B$2," ",IF(Environment!L47=0,U53,"Incorporating Water Sensitive Urban Design (WSUD) Policy requirements"))</f>
        <v>INCOMPLETE - Question not answered</v>
      </c>
      <c r="V38" s="71">
        <f>IF(U38=$U$53,1,IF(U38=$U$54,2,0))</f>
        <v>1</v>
      </c>
    </row>
    <row r="39" spans="2:22" ht="12.75" customHeight="1" x14ac:dyDescent="0.2">
      <c r="B39" s="30"/>
      <c r="C39" s="3"/>
      <c r="D39" s="3"/>
      <c r="E39" s="3"/>
      <c r="F39" s="64" t="s">
        <v>50</v>
      </c>
      <c r="G39" s="65">
        <f>Cover!$I$14</f>
        <v>0</v>
      </c>
      <c r="H39" s="3"/>
      <c r="I39" s="3"/>
      <c r="J39" s="10"/>
      <c r="K39" s="151"/>
      <c r="L39" s="107"/>
      <c r="M39" s="45"/>
      <c r="N39" s="107"/>
      <c r="O39" s="45"/>
      <c r="P39" s="107"/>
      <c r="Q39" s="45"/>
      <c r="R39" s="107"/>
      <c r="S39" s="45"/>
      <c r="T39" s="107"/>
      <c r="U39" s="149"/>
    </row>
    <row r="40" spans="2:22" ht="12.95" x14ac:dyDescent="0.3">
      <c r="B40" s="30"/>
      <c r="C40" s="3"/>
      <c r="D40" s="3"/>
      <c r="E40" s="3"/>
      <c r="F40" s="64" t="s">
        <v>30</v>
      </c>
      <c r="G40" s="65">
        <f>Cover!$I$16</f>
        <v>0</v>
      </c>
      <c r="H40" s="3"/>
      <c r="I40" s="3"/>
      <c r="J40" s="10"/>
      <c r="K40" s="3"/>
      <c r="L40" s="107"/>
      <c r="M40" s="45"/>
      <c r="N40" s="107"/>
      <c r="O40" s="45"/>
      <c r="P40" s="107"/>
      <c r="Q40" s="45"/>
      <c r="R40" s="107"/>
      <c r="S40" s="45"/>
      <c r="T40" s="107"/>
      <c r="U40" s="31"/>
    </row>
    <row r="41" spans="2:22" ht="12.75" customHeight="1" x14ac:dyDescent="0.2">
      <c r="B41" s="30"/>
      <c r="C41" s="3"/>
      <c r="D41" s="3"/>
      <c r="E41" s="3"/>
      <c r="F41" s="64" t="s">
        <v>49</v>
      </c>
      <c r="G41" s="65">
        <f>Cover!$I$18</f>
        <v>0</v>
      </c>
      <c r="H41" s="3"/>
      <c r="I41" s="3"/>
      <c r="J41" s="10"/>
      <c r="K41" s="150"/>
      <c r="L41" s="111">
        <f>IF(Environment!L59=2,0,IF(SUM(Environment!L53:L59)=4,1,0))</f>
        <v>0</v>
      </c>
      <c r="M41" s="74"/>
      <c r="N41" s="111"/>
      <c r="O41" s="74"/>
      <c r="P41" s="111"/>
      <c r="Q41" s="74"/>
      <c r="R41" s="111"/>
      <c r="S41" s="74"/>
      <c r="T41" s="111"/>
      <c r="U41" s="149" t="str">
        <f>IF(Cover!$I$20='List options'!$B$2," ",IF(Cover!I22='List options'!B11,IF(Environment!L53=0,U53,"Incorporating ESD Buildings Policy requirements"),""))</f>
        <v/>
      </c>
      <c r="V41" s="71">
        <f>IF(U41=$U$53,1,IF(U41=$U$54,2,0))</f>
        <v>0</v>
      </c>
    </row>
    <row r="42" spans="2:22" ht="12.75" customHeight="1" x14ac:dyDescent="0.2">
      <c r="B42" s="30"/>
      <c r="C42" s="3"/>
      <c r="D42" s="3"/>
      <c r="E42" s="3"/>
      <c r="F42" s="3"/>
      <c r="G42" s="3"/>
      <c r="H42" s="3"/>
      <c r="I42" s="3"/>
      <c r="J42" s="10"/>
      <c r="K42" s="151"/>
      <c r="L42" s="107"/>
      <c r="M42" s="45"/>
      <c r="N42" s="107"/>
      <c r="O42" s="45"/>
      <c r="P42" s="107"/>
      <c r="Q42" s="45"/>
      <c r="R42" s="107"/>
      <c r="S42" s="45"/>
      <c r="T42" s="107"/>
      <c r="U42" s="149"/>
    </row>
    <row r="43" spans="2:22" ht="12.6" x14ac:dyDescent="0.25">
      <c r="B43" s="30"/>
      <c r="C43" s="3"/>
      <c r="D43" s="3"/>
      <c r="E43" s="3"/>
      <c r="F43" s="3"/>
      <c r="G43" s="3"/>
      <c r="H43" s="3"/>
      <c r="I43" s="3"/>
      <c r="J43" s="10"/>
      <c r="K43" s="3"/>
      <c r="L43" s="107"/>
      <c r="M43" s="45"/>
      <c r="N43" s="107"/>
      <c r="O43" s="45"/>
      <c r="P43" s="107"/>
      <c r="Q43" s="45"/>
      <c r="R43" s="107"/>
      <c r="S43" s="45"/>
      <c r="T43" s="107"/>
      <c r="U43" s="31"/>
    </row>
    <row r="44" spans="2:22" ht="15.95" thickBot="1" x14ac:dyDescent="0.4">
      <c r="B44" s="30"/>
      <c r="C44" s="3"/>
      <c r="D44" s="52"/>
      <c r="E44" s="3"/>
      <c r="F44" s="3"/>
      <c r="G44" s="3"/>
      <c r="H44" s="81"/>
      <c r="I44" s="3"/>
      <c r="J44" s="10"/>
      <c r="K44" s="3"/>
      <c r="L44" s="107"/>
      <c r="M44" s="45"/>
      <c r="N44" s="107"/>
      <c r="O44" s="45"/>
      <c r="P44" s="107"/>
      <c r="Q44" s="45"/>
      <c r="R44" s="107"/>
      <c r="S44" s="45"/>
      <c r="T44" s="107"/>
      <c r="U44" s="104">
        <f>IF(U45="INCOMPLETE - Question not answered",1,IF(U48="INCOMPLETE - Question not answered",1,0))</f>
        <v>1</v>
      </c>
    </row>
    <row r="45" spans="2:22" ht="12.75" customHeight="1" x14ac:dyDescent="0.2">
      <c r="B45" s="30"/>
      <c r="C45" s="3"/>
      <c r="D45" s="3"/>
      <c r="E45" s="3"/>
      <c r="F45" s="143" t="s">
        <v>35</v>
      </c>
      <c r="G45" s="3"/>
      <c r="H45" s="3"/>
      <c r="I45" s="3"/>
      <c r="J45" s="10"/>
      <c r="K45" s="145" t="str">
        <f>IF(U45="INCOMPLETE - Question not answered","",L45/4)</f>
        <v/>
      </c>
      <c r="L45" s="111">
        <f>AVERAGE(Adaptation!L13:L19)-1</f>
        <v>-1</v>
      </c>
      <c r="M45" s="142" t="s">
        <v>60</v>
      </c>
      <c r="N45" s="110">
        <f>Adaptation!L13</f>
        <v>0</v>
      </c>
      <c r="O45" s="142" t="s">
        <v>61</v>
      </c>
      <c r="P45" s="110">
        <f>Adaptation!L15</f>
        <v>0</v>
      </c>
      <c r="Q45" s="142" t="s">
        <v>62</v>
      </c>
      <c r="R45" s="111">
        <f>Adaptation!L17</f>
        <v>0</v>
      </c>
      <c r="S45" s="142" t="s">
        <v>115</v>
      </c>
      <c r="T45" s="111">
        <f>Adaptation!L19</f>
        <v>0</v>
      </c>
      <c r="U45" s="149" t="str">
        <f>IF(Adaptation!L9=0,"INCOMPLETE - Question not answered", IF(Adaptation!O9&gt;0.5,"INCOMPLETE - Rationale not provided","Supporting the community to cope during climate change and extreme weather"))</f>
        <v>INCOMPLETE - Question not answered</v>
      </c>
      <c r="V45" s="71">
        <f>IF(U45=$U$53,1,IF(U45=$U$54,2,0))</f>
        <v>1</v>
      </c>
    </row>
    <row r="46" spans="2:22" ht="12.75" customHeight="1" thickBot="1" x14ac:dyDescent="0.25">
      <c r="B46" s="30"/>
      <c r="C46" s="3"/>
      <c r="D46" s="3"/>
      <c r="E46" s="3"/>
      <c r="F46" s="144"/>
      <c r="G46" s="3"/>
      <c r="H46" s="3"/>
      <c r="I46" s="3"/>
      <c r="J46" s="10"/>
      <c r="K46" s="146"/>
      <c r="L46" s="107"/>
      <c r="M46" s="142"/>
      <c r="N46" s="107"/>
      <c r="O46" s="142"/>
      <c r="P46" s="107"/>
      <c r="Q46" s="142"/>
      <c r="R46" s="107"/>
      <c r="S46" s="142"/>
      <c r="T46" s="107"/>
      <c r="U46" s="149"/>
    </row>
    <row r="47" spans="2:22" ht="12.75" customHeight="1" thickBot="1" x14ac:dyDescent="0.3">
      <c r="B47" s="30"/>
      <c r="C47" s="3"/>
      <c r="D47" s="3"/>
      <c r="E47" s="3"/>
      <c r="F47" s="3"/>
      <c r="G47" s="3"/>
      <c r="H47" s="3"/>
      <c r="I47" s="3"/>
      <c r="J47" s="10"/>
      <c r="K47" s="3"/>
      <c r="L47" s="107"/>
      <c r="M47" s="45"/>
      <c r="N47" s="107"/>
      <c r="O47" s="45"/>
      <c r="P47" s="107"/>
      <c r="Q47" s="45"/>
      <c r="R47" s="107"/>
      <c r="S47" s="45"/>
      <c r="T47" s="107"/>
      <c r="U47" s="31"/>
    </row>
    <row r="48" spans="2:22" ht="12.75" customHeight="1" x14ac:dyDescent="0.2">
      <c r="B48" s="30"/>
      <c r="C48" s="3"/>
      <c r="D48" s="3"/>
      <c r="E48" s="3"/>
      <c r="F48" s="143" t="s">
        <v>38</v>
      </c>
      <c r="G48" s="3"/>
      <c r="H48" s="3"/>
      <c r="I48" s="3"/>
      <c r="J48" s="10"/>
      <c r="K48" s="145" t="str">
        <f>IF(U48="INCOMPLETE - Question not answered","",L48/4)</f>
        <v/>
      </c>
      <c r="L48" s="111">
        <f>AVERAGE(Adaptation!L25:L29)-1</f>
        <v>-1</v>
      </c>
      <c r="M48" s="142" t="s">
        <v>60</v>
      </c>
      <c r="N48" s="110">
        <f>Adaptation!L25</f>
        <v>0</v>
      </c>
      <c r="O48" s="142" t="s">
        <v>61</v>
      </c>
      <c r="P48" s="110">
        <f>Adaptation!L27</f>
        <v>0</v>
      </c>
      <c r="Q48" s="142" t="s">
        <v>62</v>
      </c>
      <c r="R48" s="111">
        <f>Adaptation!L29</f>
        <v>0</v>
      </c>
      <c r="S48" s="74"/>
      <c r="T48" s="111"/>
      <c r="U48" s="149" t="str">
        <f>IF(Adaptation!L21=0,"INCOMPLETE - Question not answered", IF(Adaptation!O21&gt;0.5,"INCOMPLETE - Rationale not provided","Building the resilience of council infrastructure to climate change and an increase in extreme weather"))</f>
        <v>INCOMPLETE - Question not answered</v>
      </c>
      <c r="V48" s="71">
        <f>IF(U48=$U$53,1,IF(U48=$U$54,2,0))</f>
        <v>1</v>
      </c>
    </row>
    <row r="49" spans="2:21" ht="12.75" customHeight="1" thickBot="1" x14ac:dyDescent="0.25">
      <c r="B49" s="30"/>
      <c r="C49" s="3"/>
      <c r="D49" s="3"/>
      <c r="E49" s="3"/>
      <c r="F49" s="144"/>
      <c r="G49" s="3"/>
      <c r="H49" s="3"/>
      <c r="I49" s="3"/>
      <c r="J49" s="10"/>
      <c r="K49" s="146"/>
      <c r="L49" s="107"/>
      <c r="M49" s="142"/>
      <c r="N49" s="107"/>
      <c r="O49" s="142"/>
      <c r="P49" s="107"/>
      <c r="Q49" s="142"/>
      <c r="R49" s="107"/>
      <c r="S49" s="45"/>
      <c r="T49" s="107"/>
      <c r="U49" s="149"/>
    </row>
    <row r="50" spans="2:21" ht="12.75" customHeight="1" thickBot="1" x14ac:dyDescent="0.3">
      <c r="B50" s="30"/>
      <c r="C50" s="3"/>
      <c r="D50" s="3"/>
      <c r="E50" s="3"/>
      <c r="F50" s="3"/>
      <c r="G50" s="3"/>
      <c r="H50" s="3"/>
      <c r="I50" s="3"/>
      <c r="J50" s="10"/>
      <c r="K50" s="3"/>
      <c r="L50" s="107"/>
      <c r="M50" s="45"/>
      <c r="N50" s="107"/>
      <c r="O50" s="45"/>
      <c r="P50" s="107"/>
      <c r="Q50" s="45"/>
      <c r="R50" s="107"/>
      <c r="S50" s="45"/>
      <c r="T50" s="107"/>
      <c r="U50" s="31"/>
    </row>
    <row r="51" spans="2:21" ht="12.75" customHeight="1" x14ac:dyDescent="0.2">
      <c r="B51" s="30"/>
      <c r="C51" s="3"/>
      <c r="D51" s="3"/>
      <c r="E51" s="3"/>
      <c r="F51" s="143" t="s">
        <v>33</v>
      </c>
      <c r="G51" s="3"/>
      <c r="H51" s="3"/>
      <c r="I51" s="3"/>
      <c r="J51" s="10"/>
      <c r="K51" s="3"/>
      <c r="L51" s="107"/>
      <c r="M51" s="45"/>
      <c r="N51" s="107"/>
      <c r="O51" s="45"/>
      <c r="P51" s="107"/>
      <c r="Q51" s="45"/>
      <c r="R51" s="107"/>
      <c r="S51" s="45"/>
      <c r="T51" s="107"/>
      <c r="U51" s="31"/>
    </row>
    <row r="52" spans="2:21" ht="12.75" customHeight="1" thickBot="1" x14ac:dyDescent="0.25">
      <c r="B52" s="30"/>
      <c r="C52" s="3"/>
      <c r="D52" s="3"/>
      <c r="E52" s="3"/>
      <c r="F52" s="144"/>
      <c r="G52" s="3"/>
      <c r="H52" s="3"/>
      <c r="I52" s="3"/>
      <c r="J52" s="10"/>
      <c r="K52" s="3"/>
      <c r="L52" s="107"/>
      <c r="M52" s="45"/>
      <c r="N52" s="107"/>
      <c r="O52" s="45"/>
      <c r="P52" s="107"/>
      <c r="Q52" s="45"/>
      <c r="R52" s="107"/>
      <c r="S52" s="45"/>
      <c r="T52" s="107"/>
      <c r="U52" s="31"/>
    </row>
    <row r="53" spans="2:21" x14ac:dyDescent="0.2">
      <c r="B53" s="35"/>
      <c r="C53" s="37"/>
      <c r="D53" s="37"/>
      <c r="E53" s="37"/>
      <c r="F53" s="37"/>
      <c r="G53" s="37"/>
      <c r="H53" s="37"/>
      <c r="I53" s="37"/>
      <c r="J53" s="36"/>
      <c r="K53" s="37"/>
      <c r="L53" s="108"/>
      <c r="M53" s="56"/>
      <c r="N53" s="108"/>
      <c r="O53" s="56"/>
      <c r="P53" s="108"/>
      <c r="Q53" s="56"/>
      <c r="R53" s="108"/>
      <c r="S53" s="56"/>
      <c r="T53" s="108"/>
      <c r="U53" s="72" t="s">
        <v>59</v>
      </c>
    </row>
    <row r="54" spans="2:21" x14ac:dyDescent="0.2">
      <c r="U54" s="71" t="s">
        <v>58</v>
      </c>
    </row>
    <row r="55" spans="2:21" x14ac:dyDescent="0.2">
      <c r="U55" s="80"/>
    </row>
    <row r="56" spans="2:21" x14ac:dyDescent="0.2">
      <c r="U56" s="80"/>
    </row>
  </sheetData>
  <sheetProtection sheet="1" selectLockedCells="1"/>
  <mergeCells count="79">
    <mergeCell ref="K12:K13"/>
    <mergeCell ref="M12:M13"/>
    <mergeCell ref="O12:O13"/>
    <mergeCell ref="Q12:Q13"/>
    <mergeCell ref="U12:U13"/>
    <mergeCell ref="F48:F49"/>
    <mergeCell ref="F45:F46"/>
    <mergeCell ref="H33:H34"/>
    <mergeCell ref="H27:H28"/>
    <mergeCell ref="H21:H22"/>
    <mergeCell ref="U45:U46"/>
    <mergeCell ref="K3:K4"/>
    <mergeCell ref="U3:U4"/>
    <mergeCell ref="U6:U7"/>
    <mergeCell ref="U16:U17"/>
    <mergeCell ref="U19:U20"/>
    <mergeCell ref="U22:U23"/>
    <mergeCell ref="K9:K10"/>
    <mergeCell ref="U9:U10"/>
    <mergeCell ref="K45:K46"/>
    <mergeCell ref="U38:U39"/>
    <mergeCell ref="O19:O20"/>
    <mergeCell ref="Q19:Q20"/>
    <mergeCell ref="M22:M23"/>
    <mergeCell ref="O22:O23"/>
    <mergeCell ref="Q22:Q23"/>
    <mergeCell ref="U48:U49"/>
    <mergeCell ref="K6:K7"/>
    <mergeCell ref="K16:K17"/>
    <mergeCell ref="K19:K20"/>
    <mergeCell ref="K22:K23"/>
    <mergeCell ref="K26:K27"/>
    <mergeCell ref="K29:K30"/>
    <mergeCell ref="K32:K33"/>
    <mergeCell ref="K35:K36"/>
    <mergeCell ref="K41:K42"/>
    <mergeCell ref="U26:U27"/>
    <mergeCell ref="U29:U30"/>
    <mergeCell ref="U32:U33"/>
    <mergeCell ref="U35:U36"/>
    <mergeCell ref="K38:K39"/>
    <mergeCell ref="U41:U42"/>
    <mergeCell ref="F51:F52"/>
    <mergeCell ref="M3:M4"/>
    <mergeCell ref="O3:O4"/>
    <mergeCell ref="Q3:Q4"/>
    <mergeCell ref="M6:M7"/>
    <mergeCell ref="O6:O7"/>
    <mergeCell ref="Q6:Q7"/>
    <mergeCell ref="M9:M10"/>
    <mergeCell ref="O9:O10"/>
    <mergeCell ref="Q9:Q10"/>
    <mergeCell ref="M16:M17"/>
    <mergeCell ref="O16:O17"/>
    <mergeCell ref="Q16:Q17"/>
    <mergeCell ref="M19:M20"/>
    <mergeCell ref="K48:K49"/>
    <mergeCell ref="H15:H16"/>
    <mergeCell ref="M48:M49"/>
    <mergeCell ref="O48:O49"/>
    <mergeCell ref="Q48:Q49"/>
    <mergeCell ref="M26:M27"/>
    <mergeCell ref="O26:O27"/>
    <mergeCell ref="Q26:Q27"/>
    <mergeCell ref="M29:M30"/>
    <mergeCell ref="O29:O30"/>
    <mergeCell ref="Q29:Q30"/>
    <mergeCell ref="S3:S4"/>
    <mergeCell ref="S45:S46"/>
    <mergeCell ref="M35:M36"/>
    <mergeCell ref="O35:O36"/>
    <mergeCell ref="Q35:Q36"/>
    <mergeCell ref="M45:M46"/>
    <mergeCell ref="O45:O46"/>
    <mergeCell ref="Q45:Q46"/>
    <mergeCell ref="M32:M33"/>
    <mergeCell ref="O32:O33"/>
    <mergeCell ref="Q32:Q33"/>
    <mergeCell ref="S9:S10"/>
  </mergeCells>
  <conditionalFormatting sqref="G40:G41">
    <cfRule type="cellIs" dxfId="247" priority="260" operator="equal">
      <formula>0</formula>
    </cfRule>
  </conditionalFormatting>
  <conditionalFormatting sqref="G39">
    <cfRule type="cellIs" dxfId="246" priority="258" operator="equal">
      <formula>0</formula>
    </cfRule>
  </conditionalFormatting>
  <conditionalFormatting sqref="H15:H16 H21:H22 H27:H28 H33:H34 K3:K4 K6:K7 K9:K10 K16:K17 K19:K20 K22:K23 K26:K27 K29:K30 K32:K33 K35:K36 K45:K46 K48:K49">
    <cfRule type="colorScale" priority="257">
      <colorScale>
        <cfvo type="num" val="0"/>
        <cfvo type="num" val="0.5"/>
        <cfvo type="num" val="1"/>
        <color rgb="FFF8696B"/>
        <color rgb="FFFFEB84"/>
        <color rgb="FF63BE7B"/>
      </colorScale>
    </cfRule>
  </conditionalFormatting>
  <conditionalFormatting sqref="U3:U4">
    <cfRule type="expression" dxfId="245" priority="236">
      <formula>$V3&lt;&gt;0</formula>
    </cfRule>
  </conditionalFormatting>
  <conditionalFormatting sqref="U16:U17">
    <cfRule type="expression" dxfId="244" priority="233">
      <formula>$V16&lt;&gt;0</formula>
    </cfRule>
  </conditionalFormatting>
  <conditionalFormatting sqref="U19:U20">
    <cfRule type="expression" dxfId="243" priority="232">
      <formula>$V19&lt;&gt;0</formula>
    </cfRule>
  </conditionalFormatting>
  <conditionalFormatting sqref="U22:U23">
    <cfRule type="expression" dxfId="242" priority="231">
      <formula>$V22&lt;&gt;0</formula>
    </cfRule>
  </conditionalFormatting>
  <conditionalFormatting sqref="U26:U27">
    <cfRule type="expression" dxfId="241" priority="230">
      <formula>$V26&lt;&gt;0</formula>
    </cfRule>
  </conditionalFormatting>
  <conditionalFormatting sqref="U29:U30">
    <cfRule type="expression" dxfId="240" priority="229">
      <formula>$V29&lt;&gt;0</formula>
    </cfRule>
  </conditionalFormatting>
  <conditionalFormatting sqref="U32:U33">
    <cfRule type="expression" dxfId="239" priority="228">
      <formula>$V32&lt;&gt;0</formula>
    </cfRule>
  </conditionalFormatting>
  <conditionalFormatting sqref="U35:U36">
    <cfRule type="expression" dxfId="238" priority="227">
      <formula>$V35&lt;&gt;0</formula>
    </cfRule>
  </conditionalFormatting>
  <conditionalFormatting sqref="U41:U42">
    <cfRule type="expression" dxfId="237" priority="226">
      <formula>$V41&lt;&gt;0</formula>
    </cfRule>
  </conditionalFormatting>
  <conditionalFormatting sqref="U45:U46">
    <cfRule type="expression" dxfId="236" priority="225">
      <formula>$V45&lt;&gt;0</formula>
    </cfRule>
  </conditionalFormatting>
  <conditionalFormatting sqref="K38:K39">
    <cfRule type="expression" dxfId="235" priority="222">
      <formula>$L$38=0</formula>
    </cfRule>
    <cfRule type="expression" dxfId="234" priority="223">
      <formula>$L$38=1</formula>
    </cfRule>
  </conditionalFormatting>
  <conditionalFormatting sqref="U38:U39">
    <cfRule type="expression" dxfId="233" priority="221">
      <formula>$V38&lt;&gt;0</formula>
    </cfRule>
  </conditionalFormatting>
  <conditionalFormatting sqref="K41:K42">
    <cfRule type="expression" dxfId="232" priority="218">
      <formula>$L$41=0</formula>
    </cfRule>
    <cfRule type="expression" dxfId="231" priority="219">
      <formula>$L$41=1</formula>
    </cfRule>
  </conditionalFormatting>
  <conditionalFormatting sqref="M3">
    <cfRule type="expression" dxfId="230" priority="211">
      <formula>N3=5</formula>
    </cfRule>
    <cfRule type="expression" dxfId="229" priority="212">
      <formula>N3=4</formula>
    </cfRule>
    <cfRule type="expression" dxfId="228" priority="213">
      <formula>N3=3</formula>
    </cfRule>
    <cfRule type="expression" dxfId="227" priority="214">
      <formula>N3=2</formula>
    </cfRule>
    <cfRule type="expression" dxfId="226" priority="215">
      <formula>N3=1</formula>
    </cfRule>
  </conditionalFormatting>
  <conditionalFormatting sqref="O3">
    <cfRule type="expression" dxfId="225" priority="206">
      <formula>P3=5</formula>
    </cfRule>
    <cfRule type="expression" dxfId="224" priority="207">
      <formula>P3=4</formula>
    </cfRule>
    <cfRule type="expression" dxfId="223" priority="208">
      <formula>P3=3</formula>
    </cfRule>
    <cfRule type="expression" dxfId="222" priority="209">
      <formula>P3=2</formula>
    </cfRule>
    <cfRule type="expression" dxfId="221" priority="210">
      <formula>P3=1</formula>
    </cfRule>
  </conditionalFormatting>
  <conditionalFormatting sqref="Q3">
    <cfRule type="expression" dxfId="220" priority="201">
      <formula>R3=5</formula>
    </cfRule>
    <cfRule type="expression" dxfId="219" priority="202">
      <formula>R3=4</formula>
    </cfRule>
    <cfRule type="expression" dxfId="218" priority="203">
      <formula>R3=3</formula>
    </cfRule>
    <cfRule type="expression" dxfId="217" priority="204">
      <formula>R3=2</formula>
    </cfRule>
    <cfRule type="expression" dxfId="216" priority="205">
      <formula>R3=1</formula>
    </cfRule>
  </conditionalFormatting>
  <conditionalFormatting sqref="S45">
    <cfRule type="expression" dxfId="215" priority="31">
      <formula>T45=5</formula>
    </cfRule>
    <cfRule type="expression" dxfId="214" priority="32">
      <formula>T45=4</formula>
    </cfRule>
    <cfRule type="expression" dxfId="213" priority="33">
      <formula>T45=3</formula>
    </cfRule>
    <cfRule type="expression" dxfId="212" priority="34">
      <formula>T45=2</formula>
    </cfRule>
    <cfRule type="expression" dxfId="211" priority="35">
      <formula>T45=1</formula>
    </cfRule>
  </conditionalFormatting>
  <conditionalFormatting sqref="M6">
    <cfRule type="expression" dxfId="210" priority="196">
      <formula>N6=5</formula>
    </cfRule>
    <cfRule type="expression" dxfId="209" priority="197">
      <formula>N6=4</formula>
    </cfRule>
    <cfRule type="expression" dxfId="208" priority="198">
      <formula>N6=3</formula>
    </cfRule>
    <cfRule type="expression" dxfId="207" priority="199">
      <formula>N6=2</formula>
    </cfRule>
    <cfRule type="expression" dxfId="206" priority="200">
      <formula>N6=1</formula>
    </cfRule>
  </conditionalFormatting>
  <conditionalFormatting sqref="O6">
    <cfRule type="expression" dxfId="205" priority="191">
      <formula>P6=5</formula>
    </cfRule>
    <cfRule type="expression" dxfId="204" priority="192">
      <formula>P6=4</formula>
    </cfRule>
    <cfRule type="expression" dxfId="203" priority="193">
      <formula>P6=3</formula>
    </cfRule>
    <cfRule type="expression" dxfId="202" priority="194">
      <formula>P6=2</formula>
    </cfRule>
    <cfRule type="expression" dxfId="201" priority="195">
      <formula>P6=1</formula>
    </cfRule>
  </conditionalFormatting>
  <conditionalFormatting sqref="Q6">
    <cfRule type="expression" dxfId="200" priority="186">
      <formula>R6=5</formula>
    </cfRule>
    <cfRule type="expression" dxfId="199" priority="187">
      <formula>R6=4</formula>
    </cfRule>
    <cfRule type="expression" dxfId="198" priority="188">
      <formula>R6=3</formula>
    </cfRule>
    <cfRule type="expression" dxfId="197" priority="189">
      <formula>R6=2</formula>
    </cfRule>
    <cfRule type="expression" dxfId="196" priority="190">
      <formula>R6=1</formula>
    </cfRule>
  </conditionalFormatting>
  <conditionalFormatting sqref="M9">
    <cfRule type="expression" dxfId="195" priority="181">
      <formula>N9=5</formula>
    </cfRule>
    <cfRule type="expression" dxfId="194" priority="182">
      <formula>N9=4</formula>
    </cfRule>
    <cfRule type="expression" dxfId="193" priority="183">
      <formula>N9=3</formula>
    </cfRule>
    <cfRule type="expression" dxfId="192" priority="184">
      <formula>N9=2</formula>
    </cfRule>
    <cfRule type="expression" dxfId="191" priority="185">
      <formula>N9=1</formula>
    </cfRule>
  </conditionalFormatting>
  <conditionalFormatting sqref="O9">
    <cfRule type="expression" dxfId="190" priority="176">
      <formula>P9=5</formula>
    </cfRule>
    <cfRule type="expression" dxfId="189" priority="177">
      <formula>P9=4</formula>
    </cfRule>
    <cfRule type="expression" dxfId="188" priority="178">
      <formula>P9=3</formula>
    </cfRule>
    <cfRule type="expression" dxfId="187" priority="179">
      <formula>P9=2</formula>
    </cfRule>
    <cfRule type="expression" dxfId="186" priority="180">
      <formula>P9=1</formula>
    </cfRule>
  </conditionalFormatting>
  <conditionalFormatting sqref="Q9">
    <cfRule type="expression" dxfId="185" priority="171">
      <formula>R9=5</formula>
    </cfRule>
    <cfRule type="expression" dxfId="184" priority="172">
      <formula>R9=4</formula>
    </cfRule>
    <cfRule type="expression" dxfId="183" priority="173">
      <formula>R9=3</formula>
    </cfRule>
    <cfRule type="expression" dxfId="182" priority="174">
      <formula>R9=2</formula>
    </cfRule>
    <cfRule type="expression" dxfId="181" priority="175">
      <formula>R9=1</formula>
    </cfRule>
  </conditionalFormatting>
  <conditionalFormatting sqref="M16">
    <cfRule type="expression" dxfId="180" priority="166">
      <formula>N16=5</formula>
    </cfRule>
    <cfRule type="expression" dxfId="179" priority="167">
      <formula>N16=4</formula>
    </cfRule>
    <cfRule type="expression" dxfId="178" priority="168">
      <formula>N16=3</formula>
    </cfRule>
    <cfRule type="expression" dxfId="177" priority="169">
      <formula>N16=2</formula>
    </cfRule>
    <cfRule type="expression" dxfId="176" priority="170">
      <formula>N16=1</formula>
    </cfRule>
  </conditionalFormatting>
  <conditionalFormatting sqref="O16">
    <cfRule type="expression" dxfId="175" priority="161">
      <formula>P16=5</formula>
    </cfRule>
    <cfRule type="expression" dxfId="174" priority="162">
      <formula>P16=4</formula>
    </cfRule>
    <cfRule type="expression" dxfId="173" priority="163">
      <formula>P16=3</formula>
    </cfRule>
    <cfRule type="expression" dxfId="172" priority="164">
      <formula>P16=2</formula>
    </cfRule>
    <cfRule type="expression" dxfId="171" priority="165">
      <formula>P16=1</formula>
    </cfRule>
  </conditionalFormatting>
  <conditionalFormatting sqref="Q16">
    <cfRule type="expression" dxfId="170" priority="156">
      <formula>R16=5</formula>
    </cfRule>
    <cfRule type="expression" dxfId="169" priority="157">
      <formula>R16=4</formula>
    </cfRule>
    <cfRule type="expression" dxfId="168" priority="158">
      <formula>R16=3</formula>
    </cfRule>
    <cfRule type="expression" dxfId="167" priority="159">
      <formula>R16=2</formula>
    </cfRule>
    <cfRule type="expression" dxfId="166" priority="160">
      <formula>R16=1</formula>
    </cfRule>
  </conditionalFormatting>
  <conditionalFormatting sqref="M19">
    <cfRule type="expression" dxfId="165" priority="151">
      <formula>N19=5</formula>
    </cfRule>
    <cfRule type="expression" dxfId="164" priority="152">
      <formula>N19=4</formula>
    </cfRule>
    <cfRule type="expression" dxfId="163" priority="153">
      <formula>N19=3</formula>
    </cfRule>
    <cfRule type="expression" dxfId="162" priority="154">
      <formula>N19=2</formula>
    </cfRule>
    <cfRule type="expression" dxfId="161" priority="155">
      <formula>N19=1</formula>
    </cfRule>
  </conditionalFormatting>
  <conditionalFormatting sqref="O19">
    <cfRule type="expression" dxfId="160" priority="146">
      <formula>P19=5</formula>
    </cfRule>
    <cfRule type="expression" dxfId="159" priority="147">
      <formula>P19=4</formula>
    </cfRule>
    <cfRule type="expression" dxfId="158" priority="148">
      <formula>P19=3</formula>
    </cfRule>
    <cfRule type="expression" dxfId="157" priority="149">
      <formula>P19=2</formula>
    </cfRule>
    <cfRule type="expression" dxfId="156" priority="150">
      <formula>P19=1</formula>
    </cfRule>
  </conditionalFormatting>
  <conditionalFormatting sqref="Q19">
    <cfRule type="expression" dxfId="155" priority="141">
      <formula>R19=5</formula>
    </cfRule>
    <cfRule type="expression" dxfId="154" priority="142">
      <formula>R19=4</formula>
    </cfRule>
    <cfRule type="expression" dxfId="153" priority="143">
      <formula>R19=3</formula>
    </cfRule>
    <cfRule type="expression" dxfId="152" priority="144">
      <formula>R19=2</formula>
    </cfRule>
    <cfRule type="expression" dxfId="151" priority="145">
      <formula>R19=1</formula>
    </cfRule>
  </conditionalFormatting>
  <conditionalFormatting sqref="M22">
    <cfRule type="expression" dxfId="150" priority="136">
      <formula>N22=5</formula>
    </cfRule>
    <cfRule type="expression" dxfId="149" priority="137">
      <formula>N22=4</formula>
    </cfRule>
    <cfRule type="expression" dxfId="148" priority="138">
      <formula>N22=3</formula>
    </cfRule>
    <cfRule type="expression" dxfId="147" priority="139">
      <formula>N22=2</formula>
    </cfRule>
    <cfRule type="expression" dxfId="146" priority="140">
      <formula>N22=1</formula>
    </cfRule>
  </conditionalFormatting>
  <conditionalFormatting sqref="O22">
    <cfRule type="expression" dxfId="145" priority="131">
      <formula>P22=5</formula>
    </cfRule>
    <cfRule type="expression" dxfId="144" priority="132">
      <formula>P22=4</formula>
    </cfRule>
    <cfRule type="expression" dxfId="143" priority="133">
      <formula>P22=3</formula>
    </cfRule>
    <cfRule type="expression" dxfId="142" priority="134">
      <formula>P22=2</formula>
    </cfRule>
    <cfRule type="expression" dxfId="141" priority="135">
      <formula>P22=1</formula>
    </cfRule>
  </conditionalFormatting>
  <conditionalFormatting sqref="Q22">
    <cfRule type="expression" dxfId="140" priority="126">
      <formula>R22=5</formula>
    </cfRule>
    <cfRule type="expression" dxfId="139" priority="127">
      <formula>R22=4</formula>
    </cfRule>
    <cfRule type="expression" dxfId="138" priority="128">
      <formula>R22=3</formula>
    </cfRule>
    <cfRule type="expression" dxfId="137" priority="129">
      <formula>R22=2</formula>
    </cfRule>
    <cfRule type="expression" dxfId="136" priority="130">
      <formula>R22=1</formula>
    </cfRule>
  </conditionalFormatting>
  <conditionalFormatting sqref="M26">
    <cfRule type="expression" dxfId="135" priority="121">
      <formula>N26=5</formula>
    </cfRule>
    <cfRule type="expression" dxfId="134" priority="122">
      <formula>N26=4</formula>
    </cfRule>
    <cfRule type="expression" dxfId="133" priority="123">
      <formula>N26=3</formula>
    </cfRule>
    <cfRule type="expression" dxfId="132" priority="124">
      <formula>N26=2</formula>
    </cfRule>
    <cfRule type="expression" dxfId="131" priority="125">
      <formula>N26=1</formula>
    </cfRule>
  </conditionalFormatting>
  <conditionalFormatting sqref="O26">
    <cfRule type="expression" dxfId="130" priority="116">
      <formula>P26=5</formula>
    </cfRule>
    <cfRule type="expression" dxfId="129" priority="117">
      <formula>P26=4</formula>
    </cfRule>
    <cfRule type="expression" dxfId="128" priority="118">
      <formula>P26=3</formula>
    </cfRule>
    <cfRule type="expression" dxfId="127" priority="119">
      <formula>P26=2</formula>
    </cfRule>
    <cfRule type="expression" dxfId="126" priority="120">
      <formula>P26=1</formula>
    </cfRule>
  </conditionalFormatting>
  <conditionalFormatting sqref="Q26">
    <cfRule type="expression" dxfId="125" priority="111">
      <formula>R26=5</formula>
    </cfRule>
    <cfRule type="expression" dxfId="124" priority="112">
      <formula>R26=4</formula>
    </cfRule>
    <cfRule type="expression" dxfId="123" priority="113">
      <formula>R26=3</formula>
    </cfRule>
    <cfRule type="expression" dxfId="122" priority="114">
      <formula>R26=2</formula>
    </cfRule>
    <cfRule type="expression" dxfId="121" priority="115">
      <formula>R26=1</formula>
    </cfRule>
  </conditionalFormatting>
  <conditionalFormatting sqref="M29">
    <cfRule type="expression" dxfId="120" priority="106">
      <formula>N29=5</formula>
    </cfRule>
    <cfRule type="expression" dxfId="119" priority="107">
      <formula>N29=4</formula>
    </cfRule>
    <cfRule type="expression" dxfId="118" priority="108">
      <formula>N29=3</formula>
    </cfRule>
    <cfRule type="expression" dxfId="117" priority="109">
      <formula>N29=2</formula>
    </cfRule>
    <cfRule type="expression" dxfId="116" priority="110">
      <formula>N29=1</formula>
    </cfRule>
  </conditionalFormatting>
  <conditionalFormatting sqref="O29">
    <cfRule type="expression" dxfId="115" priority="101">
      <formula>P29=5</formula>
    </cfRule>
    <cfRule type="expression" dxfId="114" priority="102">
      <formula>P29=4</formula>
    </cfRule>
    <cfRule type="expression" dxfId="113" priority="103">
      <formula>P29=3</formula>
    </cfRule>
    <cfRule type="expression" dxfId="112" priority="104">
      <formula>P29=2</formula>
    </cfRule>
    <cfRule type="expression" dxfId="111" priority="105">
      <formula>P29=1</formula>
    </cfRule>
  </conditionalFormatting>
  <conditionalFormatting sqref="Q29">
    <cfRule type="expression" dxfId="110" priority="96">
      <formula>R29=5</formula>
    </cfRule>
    <cfRule type="expression" dxfId="109" priority="97">
      <formula>R29=4</formula>
    </cfRule>
    <cfRule type="expression" dxfId="108" priority="98">
      <formula>R29=3</formula>
    </cfRule>
    <cfRule type="expression" dxfId="107" priority="99">
      <formula>R29=2</formula>
    </cfRule>
    <cfRule type="expression" dxfId="106" priority="100">
      <formula>R29=1</formula>
    </cfRule>
  </conditionalFormatting>
  <conditionalFormatting sqref="M32">
    <cfRule type="expression" dxfId="105" priority="91">
      <formula>N32=5</formula>
    </cfRule>
    <cfRule type="expression" dxfId="104" priority="92">
      <formula>N32=4</formula>
    </cfRule>
    <cfRule type="expression" dxfId="103" priority="93">
      <formula>N32=3</formula>
    </cfRule>
    <cfRule type="expression" dxfId="102" priority="94">
      <formula>N32=2</formula>
    </cfRule>
    <cfRule type="expression" dxfId="101" priority="95">
      <formula>N32=1</formula>
    </cfRule>
  </conditionalFormatting>
  <conditionalFormatting sqref="O32">
    <cfRule type="expression" dxfId="100" priority="86">
      <formula>P32=5</formula>
    </cfRule>
    <cfRule type="expression" dxfId="99" priority="87">
      <formula>P32=4</formula>
    </cfRule>
    <cfRule type="expression" dxfId="98" priority="88">
      <formula>P32=3</formula>
    </cfRule>
    <cfRule type="expression" dxfId="97" priority="89">
      <formula>P32=2</formula>
    </cfRule>
    <cfRule type="expression" dxfId="96" priority="90">
      <formula>P32=1</formula>
    </cfRule>
  </conditionalFormatting>
  <conditionalFormatting sqref="Q32">
    <cfRule type="expression" dxfId="95" priority="81">
      <formula>R32=5</formula>
    </cfRule>
    <cfRule type="expression" dxfId="94" priority="82">
      <formula>R32=4</formula>
    </cfRule>
    <cfRule type="expression" dxfId="93" priority="83">
      <formula>R32=3</formula>
    </cfRule>
    <cfRule type="expression" dxfId="92" priority="84">
      <formula>R32=2</formula>
    </cfRule>
    <cfRule type="expression" dxfId="91" priority="85">
      <formula>R32=1</formula>
    </cfRule>
  </conditionalFormatting>
  <conditionalFormatting sqref="M35">
    <cfRule type="expression" dxfId="90" priority="76">
      <formula>N35=5</formula>
    </cfRule>
    <cfRule type="expression" dxfId="89" priority="77">
      <formula>N35=4</formula>
    </cfRule>
    <cfRule type="expression" dxfId="88" priority="78">
      <formula>N35=3</formula>
    </cfRule>
    <cfRule type="expression" dxfId="87" priority="79">
      <formula>N35=2</formula>
    </cfRule>
    <cfRule type="expression" dxfId="86" priority="80">
      <formula>N35=1</formula>
    </cfRule>
  </conditionalFormatting>
  <conditionalFormatting sqref="O35">
    <cfRule type="expression" dxfId="85" priority="71">
      <formula>P35=5</formula>
    </cfRule>
    <cfRule type="expression" dxfId="84" priority="72">
      <formula>P35=4</formula>
    </cfRule>
    <cfRule type="expression" dxfId="83" priority="73">
      <formula>P35=3</formula>
    </cfRule>
    <cfRule type="expression" dxfId="82" priority="74">
      <formula>P35=2</formula>
    </cfRule>
    <cfRule type="expression" dxfId="81" priority="75">
      <formula>P35=1</formula>
    </cfRule>
  </conditionalFormatting>
  <conditionalFormatting sqref="Q35">
    <cfRule type="expression" dxfId="80" priority="66">
      <formula>R35=5</formula>
    </cfRule>
    <cfRule type="expression" dxfId="79" priority="67">
      <formula>R35=4</formula>
    </cfRule>
    <cfRule type="expression" dxfId="78" priority="68">
      <formula>R35=3</formula>
    </cfRule>
    <cfRule type="expression" dxfId="77" priority="69">
      <formula>R35=2</formula>
    </cfRule>
    <cfRule type="expression" dxfId="76" priority="70">
      <formula>R35=1</formula>
    </cfRule>
  </conditionalFormatting>
  <conditionalFormatting sqref="M45">
    <cfRule type="expression" dxfId="75" priority="61">
      <formula>N45=5</formula>
    </cfRule>
    <cfRule type="expression" dxfId="74" priority="62">
      <formula>N45=4</formula>
    </cfRule>
    <cfRule type="expression" dxfId="73" priority="63">
      <formula>N45=3</formula>
    </cfRule>
    <cfRule type="expression" dxfId="72" priority="64">
      <formula>N45=2</formula>
    </cfRule>
    <cfRule type="expression" dxfId="71" priority="65">
      <formula>N45=1</formula>
    </cfRule>
  </conditionalFormatting>
  <conditionalFormatting sqref="O45">
    <cfRule type="expression" dxfId="70" priority="56">
      <formula>P45=5</formula>
    </cfRule>
    <cfRule type="expression" dxfId="69" priority="57">
      <formula>P45=4</formula>
    </cfRule>
    <cfRule type="expression" dxfId="68" priority="58">
      <formula>P45=3</formula>
    </cfRule>
    <cfRule type="expression" dxfId="67" priority="59">
      <formula>P45=2</formula>
    </cfRule>
    <cfRule type="expression" dxfId="66" priority="60">
      <formula>P45=1</formula>
    </cfRule>
  </conditionalFormatting>
  <conditionalFormatting sqref="Q45">
    <cfRule type="expression" dxfId="65" priority="51">
      <formula>R45=5</formula>
    </cfRule>
    <cfRule type="expression" dxfId="64" priority="52">
      <formula>R45=4</formula>
    </cfRule>
    <cfRule type="expression" dxfId="63" priority="53">
      <formula>R45=3</formula>
    </cfRule>
    <cfRule type="expression" dxfId="62" priority="54">
      <formula>R45=2</formula>
    </cfRule>
    <cfRule type="expression" dxfId="61" priority="55">
      <formula>R45=1</formula>
    </cfRule>
  </conditionalFormatting>
  <conditionalFormatting sqref="M48">
    <cfRule type="expression" dxfId="60" priority="46">
      <formula>N48=5</formula>
    </cfRule>
    <cfRule type="expression" dxfId="59" priority="47">
      <formula>N48=4</formula>
    </cfRule>
    <cfRule type="expression" dxfId="58" priority="48">
      <formula>N48=3</formula>
    </cfRule>
    <cfRule type="expression" dxfId="57" priority="49">
      <formula>N48=2</formula>
    </cfRule>
    <cfRule type="expression" dxfId="56" priority="50">
      <formula>N48=1</formula>
    </cfRule>
  </conditionalFormatting>
  <conditionalFormatting sqref="O48">
    <cfRule type="expression" dxfId="55" priority="41">
      <formula>P48=5</formula>
    </cfRule>
    <cfRule type="expression" dxfId="54" priority="42">
      <formula>P48=4</formula>
    </cfRule>
    <cfRule type="expression" dxfId="53" priority="43">
      <formula>P48=3</formula>
    </cfRule>
    <cfRule type="expression" dxfId="52" priority="44">
      <formula>P48=2</formula>
    </cfRule>
    <cfRule type="expression" dxfId="51" priority="45">
      <formula>P48=1</formula>
    </cfRule>
  </conditionalFormatting>
  <conditionalFormatting sqref="Q48">
    <cfRule type="expression" dxfId="50" priority="36">
      <formula>R48=5</formula>
    </cfRule>
    <cfRule type="expression" dxfId="49" priority="37">
      <formula>R48=4</formula>
    </cfRule>
    <cfRule type="expression" dxfId="48" priority="38">
      <formula>R48=3</formula>
    </cfRule>
    <cfRule type="expression" dxfId="47" priority="39">
      <formula>R48=2</formula>
    </cfRule>
    <cfRule type="expression" dxfId="46" priority="40">
      <formula>R48=1</formula>
    </cfRule>
  </conditionalFormatting>
  <conditionalFormatting sqref="U48:U49">
    <cfRule type="expression" dxfId="45" priority="30">
      <formula>$V48&lt;&gt;0</formula>
    </cfRule>
  </conditionalFormatting>
  <conditionalFormatting sqref="U6:U7">
    <cfRule type="expression" dxfId="44" priority="29">
      <formula>$V6&lt;&gt;0</formula>
    </cfRule>
  </conditionalFormatting>
  <conditionalFormatting sqref="U9:U10">
    <cfRule type="expression" dxfId="43" priority="28">
      <formula>$V9&lt;&gt;0</formula>
    </cfRule>
  </conditionalFormatting>
  <conditionalFormatting sqref="K12:K13">
    <cfRule type="colorScale" priority="27">
      <colorScale>
        <cfvo type="num" val="0"/>
        <cfvo type="num" val="0.5"/>
        <cfvo type="num" val="1"/>
        <color rgb="FFF8696B"/>
        <color rgb="FFFFEB84"/>
        <color rgb="FF63BE7B"/>
      </colorScale>
    </cfRule>
  </conditionalFormatting>
  <conditionalFormatting sqref="M12">
    <cfRule type="expression" dxfId="42" priority="22">
      <formula>N12=5</formula>
    </cfRule>
    <cfRule type="expression" dxfId="41" priority="23">
      <formula>N12=4</formula>
    </cfRule>
    <cfRule type="expression" dxfId="40" priority="24">
      <formula>N12=3</formula>
    </cfRule>
    <cfRule type="expression" dxfId="39" priority="25">
      <formula>N12=2</formula>
    </cfRule>
    <cfRule type="expression" dxfId="38" priority="26">
      <formula>N12=1</formula>
    </cfRule>
  </conditionalFormatting>
  <conditionalFormatting sqref="O12">
    <cfRule type="expression" dxfId="37" priority="17">
      <formula>P12=5</formula>
    </cfRule>
    <cfRule type="expression" dxfId="36" priority="18">
      <formula>P12=4</formula>
    </cfRule>
    <cfRule type="expression" dxfId="35" priority="19">
      <formula>P12=3</formula>
    </cfRule>
    <cfRule type="expression" dxfId="34" priority="20">
      <formula>P12=2</formula>
    </cfRule>
    <cfRule type="expression" dxfId="33" priority="21">
      <formula>P12=1</formula>
    </cfRule>
  </conditionalFormatting>
  <conditionalFormatting sqref="Q12">
    <cfRule type="expression" dxfId="32" priority="12">
      <formula>R12=5</formula>
    </cfRule>
    <cfRule type="expression" dxfId="31" priority="13">
      <formula>R12=4</formula>
    </cfRule>
    <cfRule type="expression" dxfId="30" priority="14">
      <formula>R12=3</formula>
    </cfRule>
    <cfRule type="expression" dxfId="29" priority="15">
      <formula>R12=2</formula>
    </cfRule>
    <cfRule type="expression" dxfId="28" priority="16">
      <formula>R12=1</formula>
    </cfRule>
  </conditionalFormatting>
  <conditionalFormatting sqref="U12:U13">
    <cfRule type="expression" dxfId="27" priority="11">
      <formula>$V12&lt;&gt;0</formula>
    </cfRule>
  </conditionalFormatting>
  <conditionalFormatting sqref="S3">
    <cfRule type="expression" dxfId="26" priority="6">
      <formula>T3=5</formula>
    </cfRule>
    <cfRule type="expression" dxfId="25" priority="7">
      <formula>T3=4</formula>
    </cfRule>
    <cfRule type="expression" dxfId="24" priority="8">
      <formula>T3=3</formula>
    </cfRule>
    <cfRule type="expression" dxfId="23" priority="9">
      <formula>T3=2</formula>
    </cfRule>
    <cfRule type="expression" dxfId="22" priority="10">
      <formula>T3=1</formula>
    </cfRule>
  </conditionalFormatting>
  <conditionalFormatting sqref="S9">
    <cfRule type="expression" dxfId="21" priority="1">
      <formula>T9=5</formula>
    </cfRule>
    <cfRule type="expression" dxfId="20" priority="2">
      <formula>T9=4</formula>
    </cfRule>
    <cfRule type="expression" dxfId="19" priority="3">
      <formula>T9=3</formula>
    </cfRule>
    <cfRule type="expression" dxfId="18" priority="4">
      <formula>T9=2</formula>
    </cfRule>
    <cfRule type="expression" dxfId="17" priority="5">
      <formula>T9=1</formula>
    </cfRule>
  </conditionalFormatting>
  <hyperlinks>
    <hyperlink ref="F45" location="'Asset GN'!A1" display="'Asset GN'!A1"/>
    <hyperlink ref="F48" location="'Asset GN'!A1" display="'Asset GN'!A1"/>
    <hyperlink ref="F45:F46" location="Adaptation!C3" display="Back"/>
    <hyperlink ref="F48:F49" location="Highlights!A1" display="Go to Highlights"/>
    <hyperlink ref="U3:U4" location="Social!M13" display="Social!M13"/>
    <hyperlink ref="U6:U7" location="Social!M23" display="Social!M23"/>
    <hyperlink ref="U9:U10" location="Social!M33" display="Social!M33"/>
    <hyperlink ref="U16:U17" location="Economic!M13" display="Economic!M13"/>
    <hyperlink ref="U19:U20" location="Economic!M23" display="Economic!M23"/>
    <hyperlink ref="U22:U23" location="Economic!M33" display="Economic!M33"/>
    <hyperlink ref="U26:U27" location="Environment!M13" display="Environment!M13"/>
    <hyperlink ref="U29:U30" location="Environment!M23" display="Environment!M23"/>
    <hyperlink ref="U32:U33" location="Environment!M31" display="Environment!M31"/>
    <hyperlink ref="U35:U36" location="Environment!M41" display="Environment!M41"/>
    <hyperlink ref="U45:U46" location="Adaptation!M13" display="Adaptation!M13"/>
    <hyperlink ref="U48:U49" location="Adaptation!M25" display="Adaptation!M25"/>
    <hyperlink ref="F51" location="'Asset GN'!A1" display="'Asset GN'!A1"/>
    <hyperlink ref="F51:F52" location="Cover!A1" display="Back to Cover"/>
    <hyperlink ref="U12:U13" location="Social!M33" display="Social!M33"/>
  </hyperlinks>
  <pageMargins left="0.25" right="0.25" top="0.75" bottom="0.75" header="0.3" footer="0.3"/>
  <pageSetup paperSize="9" scale="67" fitToHeight="0" orientation="landscape" horizontalDpi="1200" verticalDpi="1200" r:id="rId1"/>
  <colBreaks count="1" manualBreakCount="1">
    <brk id="21" max="47" man="1"/>
  </colBreaks>
  <drawing r:id="rId2"/>
  <extLst>
    <ext xmlns:x14="http://schemas.microsoft.com/office/spreadsheetml/2009/9/main" uri="{78C0D931-6437-407d-A8EE-F0AAD7539E65}">
      <x14:conditionalFormattings>
        <x14:conditionalFormatting xmlns:xm="http://schemas.microsoft.com/office/excel/2006/main">
          <x14:cfRule type="expression" priority="220" id="{7C9813CF-CF05-4F09-8D9E-134AE7D6C871}">
            <xm:f>Cover!$I$20='List options'!$B$2</xm:f>
            <x14:dxf>
              <fill>
                <patternFill>
                  <bgColor theme="0"/>
                </patternFill>
              </fill>
              <border>
                <left/>
                <right/>
                <top/>
                <bottom/>
                <vertical/>
                <horizontal/>
              </border>
            </x14:dxf>
          </x14:cfRule>
          <xm:sqref>K38:K39</xm:sqref>
        </x14:conditionalFormatting>
        <x14:conditionalFormatting xmlns:xm="http://schemas.microsoft.com/office/excel/2006/main">
          <x14:cfRule type="expression" priority="216" id="{9AEC656D-27AB-459E-B5A8-DA3F19514283}">
            <xm:f>Cover!$I$22&lt;&gt;'List options'!$B$11</xm:f>
            <x14:dxf>
              <fill>
                <patternFill>
                  <bgColor theme="0"/>
                </patternFill>
              </fill>
              <border>
                <left/>
                <right/>
                <top/>
                <bottom/>
                <vertical/>
                <horizontal/>
              </border>
            </x14:dxf>
          </x14:cfRule>
          <x14:cfRule type="expression" priority="217" id="{A9B8E60B-54B3-4B89-8D5E-9973070119B2}">
            <xm:f>Cover!$I$20='List options'!$B$2</xm:f>
            <x14:dxf>
              <fill>
                <patternFill>
                  <bgColor theme="0"/>
                </patternFill>
              </fill>
              <border>
                <left/>
                <right/>
                <top/>
                <bottom/>
                <vertical/>
                <horizontal/>
              </border>
            </x14:dxf>
          </x14:cfRule>
          <xm:sqref>K41:K42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9"/>
  <sheetViews>
    <sheetView showGridLines="0" showRowColHeaders="0" topLeftCell="A4" zoomScale="70" zoomScaleNormal="70" workbookViewId="0">
      <selection activeCell="E17" sqref="E17:F18"/>
    </sheetView>
  </sheetViews>
  <sheetFormatPr defaultColWidth="9.140625" defaultRowHeight="12.75" x14ac:dyDescent="0.2"/>
  <cols>
    <col min="1" max="1" width="2.7109375" style="9" customWidth="1"/>
    <col min="2" max="2" width="5.7109375" style="9" customWidth="1"/>
    <col min="3" max="3" width="1.7109375" style="9" customWidth="1"/>
    <col min="4" max="14" width="9.140625" style="9"/>
    <col min="15" max="15" width="2.7109375" style="9" customWidth="1"/>
    <col min="16" max="16384" width="9.140625" style="9"/>
  </cols>
  <sheetData>
    <row r="1" spans="1:15" ht="12.6" x14ac:dyDescent="0.25">
      <c r="A1" s="87"/>
    </row>
    <row r="2" spans="1:15" ht="12.6" x14ac:dyDescent="0.25">
      <c r="B2" s="26"/>
      <c r="C2" s="27"/>
      <c r="D2" s="27"/>
      <c r="E2" s="27"/>
      <c r="F2" s="27"/>
      <c r="G2" s="27"/>
      <c r="H2" s="27"/>
      <c r="I2" s="27"/>
      <c r="J2" s="27"/>
      <c r="K2" s="27"/>
      <c r="L2" s="27"/>
      <c r="M2" s="27"/>
      <c r="N2" s="27"/>
      <c r="O2" s="29"/>
    </row>
    <row r="3" spans="1:15" ht="12.95" x14ac:dyDescent="0.3">
      <c r="B3" s="30"/>
      <c r="C3" s="3"/>
      <c r="D3" s="3"/>
      <c r="E3" s="3"/>
      <c r="F3" s="3"/>
      <c r="G3" s="3"/>
      <c r="H3" s="3"/>
      <c r="I3" s="3"/>
      <c r="J3" s="64" t="s">
        <v>50</v>
      </c>
      <c r="K3" s="65">
        <f>Cover!$I$14</f>
        <v>0</v>
      </c>
      <c r="L3" s="3"/>
      <c r="M3" s="3"/>
      <c r="N3" s="3"/>
      <c r="O3" s="31"/>
    </row>
    <row r="4" spans="1:15" ht="12.95" x14ac:dyDescent="0.3">
      <c r="B4" s="30"/>
      <c r="C4" s="3"/>
      <c r="D4" s="3"/>
      <c r="E4" s="3"/>
      <c r="F4" s="3"/>
      <c r="G4" s="3"/>
      <c r="H4" s="3"/>
      <c r="I4" s="3"/>
      <c r="J4" s="64" t="s">
        <v>30</v>
      </c>
      <c r="K4" s="65">
        <f>Cover!$I$16</f>
        <v>0</v>
      </c>
      <c r="L4" s="3"/>
      <c r="M4" s="3"/>
      <c r="N4" s="3"/>
      <c r="O4" s="31"/>
    </row>
    <row r="5" spans="1:15" ht="12.95" x14ac:dyDescent="0.3">
      <c r="B5" s="30"/>
      <c r="C5" s="3"/>
      <c r="D5" s="3"/>
      <c r="E5" s="3"/>
      <c r="F5" s="3"/>
      <c r="G5" s="3"/>
      <c r="H5" s="3"/>
      <c r="I5" s="3"/>
      <c r="J5" s="64" t="s">
        <v>49</v>
      </c>
      <c r="K5" s="65">
        <f>Cover!$I$18</f>
        <v>0</v>
      </c>
      <c r="L5" s="3"/>
      <c r="M5" s="3"/>
      <c r="N5" s="3"/>
      <c r="O5" s="31"/>
    </row>
    <row r="6" spans="1:15" ht="12.6" x14ac:dyDescent="0.25">
      <c r="B6" s="30"/>
      <c r="C6" s="3"/>
      <c r="D6" s="3"/>
      <c r="E6" s="3"/>
      <c r="F6" s="3"/>
      <c r="G6" s="3"/>
      <c r="H6" s="3"/>
      <c r="I6" s="3"/>
      <c r="J6" s="3"/>
      <c r="K6" s="3"/>
      <c r="L6" s="3"/>
      <c r="M6" s="3"/>
      <c r="N6" s="3"/>
      <c r="O6" s="31"/>
    </row>
    <row r="7" spans="1:15" ht="12.6" x14ac:dyDescent="0.25">
      <c r="B7" s="30"/>
      <c r="C7" s="3"/>
      <c r="D7" s="3"/>
      <c r="E7" s="3"/>
      <c r="F7" s="3"/>
      <c r="G7" s="3"/>
      <c r="H7" s="3"/>
      <c r="I7" s="3"/>
      <c r="J7" s="3"/>
      <c r="K7" s="3"/>
      <c r="L7" s="3"/>
      <c r="M7" s="3"/>
      <c r="N7" s="3"/>
      <c r="O7" s="31"/>
    </row>
    <row r="8" spans="1:15" ht="14.45" x14ac:dyDescent="0.35">
      <c r="B8" s="30"/>
      <c r="C8" s="3"/>
      <c r="D8" s="3"/>
      <c r="E8" s="3"/>
      <c r="F8" s="3"/>
      <c r="G8" s="3"/>
      <c r="H8" s="3"/>
      <c r="I8" s="3"/>
      <c r="J8" s="161" t="s">
        <v>29</v>
      </c>
      <c r="K8" s="161"/>
      <c r="L8" s="161"/>
      <c r="M8" s="161"/>
      <c r="N8" s="161"/>
      <c r="O8" s="31"/>
    </row>
    <row r="9" spans="1:15" ht="12.6" x14ac:dyDescent="0.25">
      <c r="B9" s="30"/>
      <c r="C9" s="3"/>
      <c r="D9" s="3"/>
      <c r="E9" s="3"/>
      <c r="F9" s="3"/>
      <c r="G9" s="3"/>
      <c r="H9" s="3"/>
      <c r="I9" s="3"/>
      <c r="J9" s="3"/>
      <c r="K9" s="3"/>
      <c r="L9" s="3"/>
      <c r="M9" s="3"/>
      <c r="N9" s="3"/>
      <c r="O9" s="31"/>
    </row>
    <row r="10" spans="1:15" ht="12.6" x14ac:dyDescent="0.25">
      <c r="B10" s="30"/>
      <c r="C10" s="3"/>
      <c r="D10" s="3"/>
      <c r="E10" s="3"/>
      <c r="F10" s="3"/>
      <c r="G10" s="3"/>
      <c r="H10" s="3"/>
      <c r="I10" s="3"/>
      <c r="J10" s="4"/>
      <c r="K10" s="4"/>
      <c r="L10" s="4"/>
      <c r="M10" s="4"/>
      <c r="N10" s="4"/>
      <c r="O10" s="31"/>
    </row>
    <row r="11" spans="1:15" ht="15" x14ac:dyDescent="0.25">
      <c r="B11" s="30"/>
      <c r="C11" s="3"/>
      <c r="D11" s="3"/>
      <c r="E11" s="3"/>
      <c r="F11" s="3"/>
      <c r="G11" s="3"/>
      <c r="H11" s="66" t="s">
        <v>0</v>
      </c>
      <c r="I11" s="3"/>
      <c r="J11" s="152" t="str">
        <f>IF(Social!E59="","N/A",Social!E59)</f>
        <v>N/A</v>
      </c>
      <c r="K11" s="153"/>
      <c r="L11" s="153"/>
      <c r="M11" s="153"/>
      <c r="N11" s="154"/>
      <c r="O11" s="31"/>
    </row>
    <row r="12" spans="1:15" x14ac:dyDescent="0.2">
      <c r="B12" s="30"/>
      <c r="C12" s="3"/>
      <c r="D12" s="3"/>
      <c r="E12" s="3"/>
      <c r="F12" s="3"/>
      <c r="G12" s="3"/>
      <c r="H12" s="3"/>
      <c r="I12" s="3"/>
      <c r="J12" s="155"/>
      <c r="K12" s="156"/>
      <c r="L12" s="156"/>
      <c r="M12" s="156"/>
      <c r="N12" s="157"/>
      <c r="O12" s="31"/>
    </row>
    <row r="13" spans="1:15" ht="12.75" customHeight="1" thickBot="1" x14ac:dyDescent="0.25">
      <c r="B13" s="30"/>
      <c r="C13" s="3"/>
      <c r="D13" s="3"/>
      <c r="E13" s="162"/>
      <c r="F13" s="162"/>
      <c r="G13" s="3"/>
      <c r="H13" s="3"/>
      <c r="I13" s="3"/>
      <c r="J13" s="155"/>
      <c r="K13" s="156"/>
      <c r="L13" s="156"/>
      <c r="M13" s="156"/>
      <c r="N13" s="157"/>
      <c r="O13" s="31"/>
    </row>
    <row r="14" spans="1:15" ht="12.75" customHeight="1" x14ac:dyDescent="0.2">
      <c r="B14" s="30"/>
      <c r="C14" s="3"/>
      <c r="D14" s="3"/>
      <c r="E14" s="127" t="s">
        <v>39</v>
      </c>
      <c r="F14" s="117"/>
      <c r="G14" s="3"/>
      <c r="H14" s="3"/>
      <c r="I14" s="3"/>
      <c r="J14" s="155"/>
      <c r="K14" s="156"/>
      <c r="L14" s="156"/>
      <c r="M14" s="156"/>
      <c r="N14" s="157"/>
      <c r="O14" s="31"/>
    </row>
    <row r="15" spans="1:15" ht="13.5" customHeight="1" thickBot="1" x14ac:dyDescent="0.25">
      <c r="B15" s="30"/>
      <c r="C15" s="3"/>
      <c r="D15" s="3"/>
      <c r="E15" s="128"/>
      <c r="F15" s="119"/>
      <c r="G15" s="3"/>
      <c r="H15" s="3"/>
      <c r="I15" s="3"/>
      <c r="J15" s="155"/>
      <c r="K15" s="156"/>
      <c r="L15" s="156"/>
      <c r="M15" s="156"/>
      <c r="N15" s="157"/>
      <c r="O15" s="31"/>
    </row>
    <row r="16" spans="1:15" ht="12.75" customHeight="1" thickBot="1" x14ac:dyDescent="0.25">
      <c r="B16" s="30"/>
      <c r="C16" s="3"/>
      <c r="D16" s="3"/>
      <c r="E16" s="3"/>
      <c r="F16" s="3"/>
      <c r="G16" s="3"/>
      <c r="H16" s="3"/>
      <c r="I16" s="3"/>
      <c r="J16" s="155"/>
      <c r="K16" s="156"/>
      <c r="L16" s="156"/>
      <c r="M16" s="156"/>
      <c r="N16" s="157"/>
      <c r="O16" s="31"/>
    </row>
    <row r="17" spans="2:15" ht="12.75" customHeight="1" x14ac:dyDescent="0.2">
      <c r="B17" s="30"/>
      <c r="C17" s="3"/>
      <c r="D17" s="3"/>
      <c r="E17" s="127" t="s">
        <v>33</v>
      </c>
      <c r="F17" s="117"/>
      <c r="G17" s="3"/>
      <c r="H17" s="3"/>
      <c r="I17" s="3"/>
      <c r="J17" s="155"/>
      <c r="K17" s="156"/>
      <c r="L17" s="156"/>
      <c r="M17" s="156"/>
      <c r="N17" s="157"/>
      <c r="O17" s="31"/>
    </row>
    <row r="18" spans="2:15" ht="13.5" customHeight="1" thickBot="1" x14ac:dyDescent="0.25">
      <c r="B18" s="30"/>
      <c r="C18" s="3"/>
      <c r="D18" s="3"/>
      <c r="E18" s="128"/>
      <c r="F18" s="119"/>
      <c r="G18" s="3"/>
      <c r="H18" s="3"/>
      <c r="I18" s="3"/>
      <c r="J18" s="158"/>
      <c r="K18" s="159"/>
      <c r="L18" s="159"/>
      <c r="M18" s="159"/>
      <c r="N18" s="160"/>
      <c r="O18" s="31"/>
    </row>
    <row r="19" spans="2:15" ht="12.6" x14ac:dyDescent="0.25">
      <c r="B19" s="30"/>
      <c r="C19" s="3"/>
      <c r="D19" s="3"/>
      <c r="E19" s="3"/>
      <c r="F19" s="3"/>
      <c r="G19" s="3"/>
      <c r="H19" s="3"/>
      <c r="I19" s="3"/>
      <c r="J19" s="3"/>
      <c r="K19" s="3"/>
      <c r="L19" s="3"/>
      <c r="M19" s="3"/>
      <c r="N19" s="3"/>
      <c r="O19" s="31"/>
    </row>
    <row r="20" spans="2:15" ht="12.6" x14ac:dyDescent="0.25">
      <c r="B20" s="30"/>
      <c r="C20" s="3"/>
      <c r="D20" s="3"/>
      <c r="E20" s="3"/>
      <c r="F20" s="3"/>
      <c r="G20" s="3"/>
      <c r="H20" s="3"/>
      <c r="I20" s="3"/>
      <c r="J20" s="4"/>
      <c r="K20" s="4"/>
      <c r="L20" s="4"/>
      <c r="M20" s="4"/>
      <c r="N20" s="4"/>
      <c r="O20" s="31"/>
    </row>
    <row r="21" spans="2:15" ht="15" x14ac:dyDescent="0.25">
      <c r="B21" s="30"/>
      <c r="C21" s="3"/>
      <c r="D21" s="3"/>
      <c r="E21" s="3"/>
      <c r="F21" s="3"/>
      <c r="G21" s="3"/>
      <c r="H21" s="66" t="s">
        <v>4</v>
      </c>
      <c r="I21" s="3"/>
      <c r="J21" s="152" t="str">
        <f>IF(Economic!E45="","N/A",Economic!E45)</f>
        <v>N/A</v>
      </c>
      <c r="K21" s="153"/>
      <c r="L21" s="153"/>
      <c r="M21" s="153"/>
      <c r="N21" s="154"/>
      <c r="O21" s="31"/>
    </row>
    <row r="22" spans="2:15" x14ac:dyDescent="0.2">
      <c r="B22" s="30"/>
      <c r="C22" s="3"/>
      <c r="D22" s="3"/>
      <c r="E22" s="3"/>
      <c r="F22" s="3"/>
      <c r="G22" s="3"/>
      <c r="H22" s="3"/>
      <c r="I22" s="3"/>
      <c r="J22" s="155"/>
      <c r="K22" s="156"/>
      <c r="L22" s="156"/>
      <c r="M22" s="156"/>
      <c r="N22" s="157"/>
      <c r="O22" s="31"/>
    </row>
    <row r="23" spans="2:15" x14ac:dyDescent="0.2">
      <c r="B23" s="30"/>
      <c r="C23" s="3"/>
      <c r="D23" s="3"/>
      <c r="E23" s="3"/>
      <c r="F23" s="3"/>
      <c r="G23" s="3"/>
      <c r="H23" s="3"/>
      <c r="I23" s="3"/>
      <c r="J23" s="155"/>
      <c r="K23" s="156"/>
      <c r="L23" s="156"/>
      <c r="M23" s="156"/>
      <c r="N23" s="157"/>
      <c r="O23" s="31"/>
    </row>
    <row r="24" spans="2:15" x14ac:dyDescent="0.2">
      <c r="B24" s="30"/>
      <c r="C24" s="3"/>
      <c r="D24" s="3"/>
      <c r="E24" s="3"/>
      <c r="F24" s="3"/>
      <c r="G24" s="3"/>
      <c r="H24" s="3"/>
      <c r="I24" s="3"/>
      <c r="J24" s="155"/>
      <c r="K24" s="156"/>
      <c r="L24" s="156"/>
      <c r="M24" s="156"/>
      <c r="N24" s="157"/>
      <c r="O24" s="31"/>
    </row>
    <row r="25" spans="2:15" x14ac:dyDescent="0.2">
      <c r="B25" s="30"/>
      <c r="C25" s="3"/>
      <c r="D25" s="3"/>
      <c r="E25" s="3"/>
      <c r="F25" s="3"/>
      <c r="G25" s="3"/>
      <c r="H25" s="3"/>
      <c r="I25" s="3"/>
      <c r="J25" s="155"/>
      <c r="K25" s="156"/>
      <c r="L25" s="156"/>
      <c r="M25" s="156"/>
      <c r="N25" s="157"/>
      <c r="O25" s="31"/>
    </row>
    <row r="26" spans="2:15" x14ac:dyDescent="0.2">
      <c r="B26" s="30"/>
      <c r="C26" s="3"/>
      <c r="D26" s="3"/>
      <c r="E26" s="3"/>
      <c r="F26" s="3"/>
      <c r="G26" s="3"/>
      <c r="H26" s="3"/>
      <c r="I26" s="3"/>
      <c r="J26" s="155"/>
      <c r="K26" s="156"/>
      <c r="L26" s="156"/>
      <c r="M26" s="156"/>
      <c r="N26" s="157"/>
      <c r="O26" s="31"/>
    </row>
    <row r="27" spans="2:15" x14ac:dyDescent="0.2">
      <c r="B27" s="30"/>
      <c r="C27" s="3"/>
      <c r="D27" s="3"/>
      <c r="E27" s="3"/>
      <c r="F27" s="3"/>
      <c r="G27" s="3"/>
      <c r="H27" s="3"/>
      <c r="I27" s="3"/>
      <c r="J27" s="155"/>
      <c r="K27" s="156"/>
      <c r="L27" s="156"/>
      <c r="M27" s="156"/>
      <c r="N27" s="157"/>
      <c r="O27" s="31"/>
    </row>
    <row r="28" spans="2:15" x14ac:dyDescent="0.2">
      <c r="B28" s="30"/>
      <c r="C28" s="3"/>
      <c r="D28" s="3"/>
      <c r="E28" s="3"/>
      <c r="F28" s="3"/>
      <c r="G28" s="3"/>
      <c r="H28" s="3"/>
      <c r="I28" s="3"/>
      <c r="J28" s="158"/>
      <c r="K28" s="159"/>
      <c r="L28" s="159"/>
      <c r="M28" s="159"/>
      <c r="N28" s="160"/>
      <c r="O28" s="31"/>
    </row>
    <row r="29" spans="2:15" ht="12.6" x14ac:dyDescent="0.25">
      <c r="B29" s="30"/>
      <c r="C29" s="3"/>
      <c r="D29" s="3"/>
      <c r="E29" s="3"/>
      <c r="F29" s="3"/>
      <c r="G29" s="3"/>
      <c r="H29" s="3"/>
      <c r="I29" s="3"/>
      <c r="J29" s="3"/>
      <c r="K29" s="3"/>
      <c r="L29" s="3"/>
      <c r="M29" s="3"/>
      <c r="N29" s="3"/>
      <c r="O29" s="31"/>
    </row>
    <row r="30" spans="2:15" ht="12.6" x14ac:dyDescent="0.25">
      <c r="B30" s="30"/>
      <c r="C30" s="3"/>
      <c r="D30" s="3"/>
      <c r="E30" s="3"/>
      <c r="F30" s="3"/>
      <c r="G30" s="3"/>
      <c r="H30" s="3"/>
      <c r="I30" s="3"/>
      <c r="J30" s="4"/>
      <c r="K30" s="4"/>
      <c r="L30" s="4"/>
      <c r="M30" s="4"/>
      <c r="N30" s="4"/>
      <c r="O30" s="31"/>
    </row>
    <row r="31" spans="2:15" ht="15" x14ac:dyDescent="0.25">
      <c r="B31" s="30"/>
      <c r="C31" s="3"/>
      <c r="D31" s="3"/>
      <c r="E31" s="3"/>
      <c r="F31" s="3"/>
      <c r="G31" s="3"/>
      <c r="H31" s="66" t="s">
        <v>5</v>
      </c>
      <c r="I31" s="3"/>
      <c r="J31" s="152" t="str">
        <f>IF(Environment!E67="","N/A",Environment!E67)</f>
        <v>N/A</v>
      </c>
      <c r="K31" s="153"/>
      <c r="L31" s="153"/>
      <c r="M31" s="153"/>
      <c r="N31" s="154"/>
      <c r="O31" s="31"/>
    </row>
    <row r="32" spans="2:15" x14ac:dyDescent="0.2">
      <c r="B32" s="30"/>
      <c r="C32" s="3"/>
      <c r="D32" s="3"/>
      <c r="E32" s="3"/>
      <c r="F32" s="3"/>
      <c r="G32" s="3"/>
      <c r="H32" s="3"/>
      <c r="I32" s="3"/>
      <c r="J32" s="155"/>
      <c r="K32" s="156"/>
      <c r="L32" s="156"/>
      <c r="M32" s="156"/>
      <c r="N32" s="157"/>
      <c r="O32" s="31"/>
    </row>
    <row r="33" spans="2:15" x14ac:dyDescent="0.2">
      <c r="B33" s="30"/>
      <c r="C33" s="3"/>
      <c r="D33" s="3"/>
      <c r="E33" s="3"/>
      <c r="F33" s="3"/>
      <c r="G33" s="3"/>
      <c r="H33" s="3"/>
      <c r="I33" s="3"/>
      <c r="J33" s="155"/>
      <c r="K33" s="156"/>
      <c r="L33" s="156"/>
      <c r="M33" s="156"/>
      <c r="N33" s="157"/>
      <c r="O33" s="31"/>
    </row>
    <row r="34" spans="2:15" x14ac:dyDescent="0.2">
      <c r="B34" s="30"/>
      <c r="C34" s="3"/>
      <c r="D34" s="3"/>
      <c r="E34" s="3"/>
      <c r="F34" s="3"/>
      <c r="G34" s="3"/>
      <c r="H34" s="3"/>
      <c r="I34" s="3"/>
      <c r="J34" s="155"/>
      <c r="K34" s="156"/>
      <c r="L34" s="156"/>
      <c r="M34" s="156"/>
      <c r="N34" s="157"/>
      <c r="O34" s="31"/>
    </row>
    <row r="35" spans="2:15" x14ac:dyDescent="0.2">
      <c r="B35" s="30"/>
      <c r="C35" s="3"/>
      <c r="D35" s="3"/>
      <c r="E35" s="3"/>
      <c r="F35" s="3"/>
      <c r="G35" s="3"/>
      <c r="H35" s="3"/>
      <c r="I35" s="3"/>
      <c r="J35" s="155"/>
      <c r="K35" s="156"/>
      <c r="L35" s="156"/>
      <c r="M35" s="156"/>
      <c r="N35" s="157"/>
      <c r="O35" s="31"/>
    </row>
    <row r="36" spans="2:15" x14ac:dyDescent="0.2">
      <c r="B36" s="30"/>
      <c r="C36" s="3"/>
      <c r="D36" s="3"/>
      <c r="E36" s="3"/>
      <c r="F36" s="3"/>
      <c r="G36" s="3"/>
      <c r="H36" s="3"/>
      <c r="I36" s="3"/>
      <c r="J36" s="155"/>
      <c r="K36" s="156"/>
      <c r="L36" s="156"/>
      <c r="M36" s="156"/>
      <c r="N36" s="157"/>
      <c r="O36" s="31"/>
    </row>
    <row r="37" spans="2:15" x14ac:dyDescent="0.2">
      <c r="B37" s="30"/>
      <c r="C37" s="3"/>
      <c r="D37" s="3"/>
      <c r="E37" s="3"/>
      <c r="F37" s="3"/>
      <c r="G37" s="3"/>
      <c r="H37" s="3"/>
      <c r="I37" s="3"/>
      <c r="J37" s="155"/>
      <c r="K37" s="156"/>
      <c r="L37" s="156"/>
      <c r="M37" s="156"/>
      <c r="N37" s="157"/>
      <c r="O37" s="31"/>
    </row>
    <row r="38" spans="2:15" x14ac:dyDescent="0.2">
      <c r="B38" s="30"/>
      <c r="C38" s="3"/>
      <c r="D38" s="3"/>
      <c r="E38" s="3"/>
      <c r="F38" s="3"/>
      <c r="G38" s="3"/>
      <c r="H38" s="3"/>
      <c r="I38" s="3"/>
      <c r="J38" s="158"/>
      <c r="K38" s="159"/>
      <c r="L38" s="159"/>
      <c r="M38" s="159"/>
      <c r="N38" s="160"/>
      <c r="O38" s="31"/>
    </row>
    <row r="39" spans="2:15" x14ac:dyDescent="0.2">
      <c r="B39" s="30"/>
      <c r="C39" s="3"/>
      <c r="D39" s="3"/>
      <c r="E39" s="3"/>
      <c r="F39" s="3"/>
      <c r="G39" s="3"/>
      <c r="H39" s="3"/>
      <c r="I39" s="3"/>
      <c r="J39" s="3"/>
      <c r="K39" s="3"/>
      <c r="L39" s="3"/>
      <c r="M39" s="3"/>
      <c r="N39" s="3"/>
      <c r="O39" s="31"/>
    </row>
    <row r="40" spans="2:15" x14ac:dyDescent="0.2">
      <c r="B40" s="30"/>
      <c r="C40" s="3"/>
      <c r="D40" s="3"/>
      <c r="E40" s="3"/>
      <c r="F40" s="3"/>
      <c r="G40" s="3"/>
      <c r="H40" s="3"/>
      <c r="I40" s="3"/>
      <c r="J40" s="4"/>
      <c r="K40" s="4"/>
      <c r="L40" s="4"/>
      <c r="M40" s="4"/>
      <c r="N40" s="4"/>
      <c r="O40" s="31"/>
    </row>
    <row r="41" spans="2:15" ht="15" x14ac:dyDescent="0.25">
      <c r="B41" s="30"/>
      <c r="C41" s="3"/>
      <c r="D41" s="3"/>
      <c r="E41" s="3"/>
      <c r="F41" s="3"/>
      <c r="G41" s="3"/>
      <c r="H41" s="66" t="s">
        <v>26</v>
      </c>
      <c r="I41" s="3"/>
      <c r="J41" s="152" t="str">
        <f>IF(Adaptation!E37="","N/A",Adaptation!E37)</f>
        <v>N/A</v>
      </c>
      <c r="K41" s="153"/>
      <c r="L41" s="153"/>
      <c r="M41" s="153"/>
      <c r="N41" s="154"/>
      <c r="O41" s="31"/>
    </row>
    <row r="42" spans="2:15" x14ac:dyDescent="0.2">
      <c r="B42" s="30"/>
      <c r="C42" s="3"/>
      <c r="D42" s="3"/>
      <c r="E42" s="3"/>
      <c r="F42" s="3"/>
      <c r="G42" s="3"/>
      <c r="H42" s="3"/>
      <c r="I42" s="3"/>
      <c r="J42" s="155"/>
      <c r="K42" s="156"/>
      <c r="L42" s="156"/>
      <c r="M42" s="156"/>
      <c r="N42" s="157"/>
      <c r="O42" s="31"/>
    </row>
    <row r="43" spans="2:15" x14ac:dyDescent="0.2">
      <c r="B43" s="30"/>
      <c r="C43" s="3"/>
      <c r="D43" s="3"/>
      <c r="E43" s="3"/>
      <c r="F43" s="3"/>
      <c r="G43" s="3"/>
      <c r="H43" s="3"/>
      <c r="I43" s="3"/>
      <c r="J43" s="155"/>
      <c r="K43" s="156"/>
      <c r="L43" s="156"/>
      <c r="M43" s="156"/>
      <c r="N43" s="157"/>
      <c r="O43" s="31"/>
    </row>
    <row r="44" spans="2:15" x14ac:dyDescent="0.2">
      <c r="B44" s="30"/>
      <c r="C44" s="3"/>
      <c r="D44" s="3"/>
      <c r="E44" s="3"/>
      <c r="F44" s="3"/>
      <c r="G44" s="3"/>
      <c r="H44" s="3"/>
      <c r="I44" s="3"/>
      <c r="J44" s="155"/>
      <c r="K44" s="156"/>
      <c r="L44" s="156"/>
      <c r="M44" s="156"/>
      <c r="N44" s="157"/>
      <c r="O44" s="31"/>
    </row>
    <row r="45" spans="2:15" x14ac:dyDescent="0.2">
      <c r="B45" s="30"/>
      <c r="C45" s="3"/>
      <c r="D45" s="3"/>
      <c r="E45" s="3"/>
      <c r="F45" s="3"/>
      <c r="G45" s="3"/>
      <c r="H45" s="3"/>
      <c r="I45" s="3"/>
      <c r="J45" s="155"/>
      <c r="K45" s="156"/>
      <c r="L45" s="156"/>
      <c r="M45" s="156"/>
      <c r="N45" s="157"/>
      <c r="O45" s="31"/>
    </row>
    <row r="46" spans="2:15" x14ac:dyDescent="0.2">
      <c r="B46" s="30"/>
      <c r="C46" s="3"/>
      <c r="D46" s="3"/>
      <c r="E46" s="3"/>
      <c r="F46" s="3"/>
      <c r="G46" s="3"/>
      <c r="H46" s="3"/>
      <c r="I46" s="3"/>
      <c r="J46" s="155"/>
      <c r="K46" s="156"/>
      <c r="L46" s="156"/>
      <c r="M46" s="156"/>
      <c r="N46" s="157"/>
      <c r="O46" s="31"/>
    </row>
    <row r="47" spans="2:15" x14ac:dyDescent="0.2">
      <c r="B47" s="30"/>
      <c r="C47" s="3"/>
      <c r="D47" s="3"/>
      <c r="E47" s="3"/>
      <c r="F47" s="3"/>
      <c r="G47" s="3"/>
      <c r="H47" s="3"/>
      <c r="I47" s="3"/>
      <c r="J47" s="155"/>
      <c r="K47" s="156"/>
      <c r="L47" s="156"/>
      <c r="M47" s="156"/>
      <c r="N47" s="157"/>
      <c r="O47" s="31"/>
    </row>
    <row r="48" spans="2:15" x14ac:dyDescent="0.2">
      <c r="B48" s="30"/>
      <c r="C48" s="3"/>
      <c r="D48" s="3"/>
      <c r="E48" s="3"/>
      <c r="F48" s="3"/>
      <c r="G48" s="3"/>
      <c r="H48" s="3"/>
      <c r="I48" s="3"/>
      <c r="J48" s="158"/>
      <c r="K48" s="159"/>
      <c r="L48" s="159"/>
      <c r="M48" s="159"/>
      <c r="N48" s="160"/>
      <c r="O48" s="31"/>
    </row>
    <row r="49" spans="2:15" x14ac:dyDescent="0.2">
      <c r="B49" s="35"/>
      <c r="C49" s="37"/>
      <c r="D49" s="37"/>
      <c r="E49" s="37"/>
      <c r="F49" s="37"/>
      <c r="G49" s="37"/>
      <c r="H49" s="37"/>
      <c r="I49" s="37"/>
      <c r="J49" s="37"/>
      <c r="K49" s="37"/>
      <c r="L49" s="37"/>
      <c r="M49" s="37"/>
      <c r="N49" s="37"/>
      <c r="O49" s="38"/>
    </row>
  </sheetData>
  <sheetProtection sheet="1" selectLockedCells="1"/>
  <mergeCells count="8">
    <mergeCell ref="J31:N38"/>
    <mergeCell ref="J41:N48"/>
    <mergeCell ref="E14:F15"/>
    <mergeCell ref="E17:F18"/>
    <mergeCell ref="J8:N8"/>
    <mergeCell ref="J11:N18"/>
    <mergeCell ref="J21:N28"/>
    <mergeCell ref="E13:F13"/>
  </mergeCells>
  <conditionalFormatting sqref="J10:N10">
    <cfRule type="expression" dxfId="13" priority="15">
      <formula>$F$48=1</formula>
    </cfRule>
  </conditionalFormatting>
  <conditionalFormatting sqref="J20:N20">
    <cfRule type="expression" dxfId="12" priority="14">
      <formula>$F$48=1</formula>
    </cfRule>
  </conditionalFormatting>
  <conditionalFormatting sqref="J30:N30">
    <cfRule type="expression" dxfId="11" priority="13">
      <formula>$F$48=1</formula>
    </cfRule>
  </conditionalFormatting>
  <conditionalFormatting sqref="J40:N40">
    <cfRule type="expression" dxfId="10" priority="12">
      <formula>$F$48=1</formula>
    </cfRule>
  </conditionalFormatting>
  <conditionalFormatting sqref="J11:N18">
    <cfRule type="expression" dxfId="9" priority="10">
      <formula>$F$42=1</formula>
    </cfRule>
    <cfRule type="expression" dxfId="8" priority="11">
      <formula>$F$48=1</formula>
    </cfRule>
  </conditionalFormatting>
  <conditionalFormatting sqref="J21:N28">
    <cfRule type="expression" dxfId="7" priority="8">
      <formula>$F$42=1</formula>
    </cfRule>
    <cfRule type="expression" dxfId="6" priority="9">
      <formula>$F$48=1</formula>
    </cfRule>
  </conditionalFormatting>
  <conditionalFormatting sqref="J31:N38">
    <cfRule type="expression" dxfId="5" priority="6">
      <formula>$F$42=1</formula>
    </cfRule>
    <cfRule type="expression" dxfId="4" priority="7">
      <formula>$F$48=1</formula>
    </cfRule>
  </conditionalFormatting>
  <conditionalFormatting sqref="J41:N48">
    <cfRule type="expression" dxfId="3" priority="4">
      <formula>$F$42=1</formula>
    </cfRule>
    <cfRule type="expression" dxfId="2" priority="5">
      <formula>$F$48=1</formula>
    </cfRule>
  </conditionalFormatting>
  <conditionalFormatting sqref="K4:K5">
    <cfRule type="cellIs" dxfId="1" priority="3" operator="equal">
      <formula>0</formula>
    </cfRule>
  </conditionalFormatting>
  <conditionalFormatting sqref="K3">
    <cfRule type="cellIs" dxfId="0" priority="1" operator="equal">
      <formula>0</formula>
    </cfRule>
  </conditionalFormatting>
  <hyperlinks>
    <hyperlink ref="E14" location="'Asset GN'!A1" display="'Asset GN'!A1"/>
    <hyperlink ref="E17" location="'Asset GN'!A1" display="'Asset GN'!A1"/>
    <hyperlink ref="E14:E15" location="Adaptation!A1" display="Back"/>
    <hyperlink ref="E17:E18" location="Highlights!A1" display="Go to Highlights"/>
    <hyperlink ref="E14:F15" location="Results!A1" display="Back"/>
    <hyperlink ref="E17:F18" location="Cover!A1" display="Go to Highlights"/>
  </hyperlinks>
  <pageMargins left="0.25" right="0.25" top="0.75" bottom="0.75" header="0.3" footer="0.3"/>
  <pageSetup paperSize="9" scale="90" fitToHeight="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2"/>
  <sheetViews>
    <sheetView topLeftCell="A25" workbookViewId="0"/>
  </sheetViews>
  <sheetFormatPr defaultColWidth="9.140625" defaultRowHeight="12.75" x14ac:dyDescent="0.2"/>
  <cols>
    <col min="1" max="1" width="9.140625" style="1"/>
    <col min="2" max="2" width="49" style="1" bestFit="1" customWidth="1"/>
    <col min="3" max="3" width="17.5703125" style="1" bestFit="1" customWidth="1"/>
    <col min="4" max="16384" width="9.140625" style="1"/>
  </cols>
  <sheetData>
    <row r="2" spans="2:3" x14ac:dyDescent="0.25">
      <c r="B2" s="75" t="s">
        <v>51</v>
      </c>
    </row>
    <row r="3" spans="2:3" x14ac:dyDescent="0.25">
      <c r="B3" s="75" t="s">
        <v>52</v>
      </c>
    </row>
    <row r="4" spans="2:3" x14ac:dyDescent="0.25">
      <c r="B4" s="75"/>
    </row>
    <row r="5" spans="2:3" x14ac:dyDescent="0.25">
      <c r="B5" s="75" t="s">
        <v>69</v>
      </c>
      <c r="C5" s="1" t="s">
        <v>24</v>
      </c>
    </row>
    <row r="6" spans="2:3" x14ac:dyDescent="0.25">
      <c r="B6" s="75" t="s">
        <v>70</v>
      </c>
      <c r="C6" s="1" t="s">
        <v>24</v>
      </c>
    </row>
    <row r="7" spans="2:3" x14ac:dyDescent="0.25">
      <c r="B7" s="75" t="s">
        <v>71</v>
      </c>
      <c r="C7" s="1" t="s">
        <v>24</v>
      </c>
    </row>
    <row r="8" spans="2:3" x14ac:dyDescent="0.25">
      <c r="B8" s="75" t="s">
        <v>72</v>
      </c>
      <c r="C8" s="1" t="s">
        <v>24</v>
      </c>
    </row>
    <row r="9" spans="2:3" x14ac:dyDescent="0.25">
      <c r="B9" s="75" t="s">
        <v>73</v>
      </c>
      <c r="C9" s="1" t="s">
        <v>48</v>
      </c>
    </row>
    <row r="10" spans="2:3" x14ac:dyDescent="0.25">
      <c r="B10" s="75" t="s">
        <v>74</v>
      </c>
      <c r="C10" s="1" t="s">
        <v>23</v>
      </c>
    </row>
    <row r="11" spans="2:3" x14ac:dyDescent="0.25">
      <c r="B11" s="75" t="s">
        <v>75</v>
      </c>
      <c r="C11" s="1" t="s">
        <v>25</v>
      </c>
    </row>
    <row r="12" spans="2:3" x14ac:dyDescent="0.25">
      <c r="B12" s="75" t="s">
        <v>76</v>
      </c>
      <c r="C12" s="1" t="s">
        <v>48</v>
      </c>
    </row>
    <row r="14" spans="2:3" x14ac:dyDescent="0.25">
      <c r="B14" s="75" t="s">
        <v>64</v>
      </c>
    </row>
    <row r="15" spans="2:3" x14ac:dyDescent="0.25">
      <c r="B15" s="75" t="s">
        <v>65</v>
      </c>
    </row>
    <row r="16" spans="2:3" x14ac:dyDescent="0.25">
      <c r="B16" s="75" t="s">
        <v>66</v>
      </c>
    </row>
    <row r="18" spans="2:2" x14ac:dyDescent="0.25">
      <c r="B18" s="75" t="s">
        <v>77</v>
      </c>
    </row>
    <row r="19" spans="2:2" x14ac:dyDescent="0.25">
      <c r="B19" s="1" t="str">
        <f>IFERROR(IF(Cover!$I$20=B2,B2,VLOOKUP(Cover!$I$22,$B$5:$C$12,2,FALSE)),B2)</f>
        <v>Operating</v>
      </c>
    </row>
    <row r="21" spans="2:2" x14ac:dyDescent="0.25">
      <c r="B21" s="1" t="s">
        <v>64</v>
      </c>
    </row>
    <row r="22" spans="2:2" x14ac:dyDescent="0.25">
      <c r="B22" s="1" t="s">
        <v>95</v>
      </c>
    </row>
    <row r="23" spans="2:2" x14ac:dyDescent="0.25">
      <c r="B23" s="1" t="s">
        <v>96</v>
      </c>
    </row>
    <row r="24" spans="2:2" x14ac:dyDescent="0.25">
      <c r="B24" s="1" t="s">
        <v>97</v>
      </c>
    </row>
    <row r="25" spans="2:2" x14ac:dyDescent="0.25">
      <c r="B25" s="1" t="s">
        <v>98</v>
      </c>
    </row>
    <row r="26" spans="2:2" x14ac:dyDescent="0.25">
      <c r="B26" s="1" t="s">
        <v>99</v>
      </c>
    </row>
    <row r="27" spans="2:2" x14ac:dyDescent="0.25">
      <c r="B27" s="1" t="s">
        <v>100</v>
      </c>
    </row>
    <row r="28" spans="2:2" x14ac:dyDescent="0.25">
      <c r="B28" s="1" t="s">
        <v>101</v>
      </c>
    </row>
    <row r="29" spans="2:2" x14ac:dyDescent="0.25">
      <c r="B29" s="1" t="s">
        <v>102</v>
      </c>
    </row>
    <row r="31" spans="2:2" x14ac:dyDescent="0.25">
      <c r="B31" s="75" t="s">
        <v>64</v>
      </c>
    </row>
    <row r="32" spans="2:2" x14ac:dyDescent="0.25">
      <c r="B32" s="1" t="s">
        <v>105</v>
      </c>
    </row>
    <row r="33" spans="2:2" x14ac:dyDescent="0.25">
      <c r="B33" s="1" t="s">
        <v>106</v>
      </c>
    </row>
    <row r="34" spans="2:2" x14ac:dyDescent="0.25">
      <c r="B34" s="1" t="s">
        <v>107</v>
      </c>
    </row>
    <row r="35" spans="2:2" x14ac:dyDescent="0.25">
      <c r="B35" s="1" t="s">
        <v>108</v>
      </c>
    </row>
    <row r="36" spans="2:2" x14ac:dyDescent="0.25">
      <c r="B36" s="1" t="s">
        <v>103</v>
      </c>
    </row>
    <row r="37" spans="2:2" x14ac:dyDescent="0.25">
      <c r="B37" s="1" t="s">
        <v>104</v>
      </c>
    </row>
    <row r="39" spans="2:2" x14ac:dyDescent="0.25">
      <c r="B39" s="75" t="s">
        <v>64</v>
      </c>
    </row>
    <row r="40" spans="2:2" x14ac:dyDescent="0.25">
      <c r="B40" s="75" t="s">
        <v>65</v>
      </c>
    </row>
    <row r="41" spans="2:2" x14ac:dyDescent="0.25">
      <c r="B41" s="75" t="s">
        <v>66</v>
      </c>
    </row>
    <row r="42" spans="2:2" x14ac:dyDescent="0.25">
      <c r="B42" s="1" t="s">
        <v>109</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D32"/>
  <sheetViews>
    <sheetView topLeftCell="C1" workbookViewId="0"/>
  </sheetViews>
  <sheetFormatPr defaultColWidth="9.140625" defaultRowHeight="12.75" x14ac:dyDescent="0.2"/>
  <cols>
    <col min="1" max="2" width="9.140625" style="1"/>
    <col min="3" max="3" width="17.42578125" style="1" bestFit="1" customWidth="1"/>
    <col min="4" max="4" width="171.140625" style="1" bestFit="1" customWidth="1"/>
    <col min="5" max="16384" width="9.140625" style="1"/>
  </cols>
  <sheetData>
    <row r="2" spans="2:4" ht="12.75" customHeight="1" x14ac:dyDescent="0.25">
      <c r="B2" s="1" t="s">
        <v>60</v>
      </c>
      <c r="C2" s="1" t="s">
        <v>51</v>
      </c>
      <c r="D2" s="3" t="s">
        <v>84</v>
      </c>
    </row>
    <row r="3" spans="2:4" ht="12.6" x14ac:dyDescent="0.25">
      <c r="C3" s="1" t="s">
        <v>23</v>
      </c>
      <c r="D3" s="3" t="s">
        <v>85</v>
      </c>
    </row>
    <row r="4" spans="2:4" ht="12.6" x14ac:dyDescent="0.25">
      <c r="C4" s="1" t="s">
        <v>24</v>
      </c>
      <c r="D4" s="3" t="s">
        <v>86</v>
      </c>
    </row>
    <row r="5" spans="2:4" ht="12.6" x14ac:dyDescent="0.25">
      <c r="C5" s="1" t="s">
        <v>25</v>
      </c>
      <c r="D5" s="3" t="s">
        <v>87</v>
      </c>
    </row>
    <row r="6" spans="2:4" ht="12.6" x14ac:dyDescent="0.25">
      <c r="C6" s="1" t="s">
        <v>48</v>
      </c>
      <c r="D6" s="3" t="s">
        <v>85</v>
      </c>
    </row>
    <row r="8" spans="2:4" ht="12.6" x14ac:dyDescent="0.25">
      <c r="B8" s="1" t="s">
        <v>61</v>
      </c>
      <c r="C8" s="1" t="s">
        <v>51</v>
      </c>
      <c r="D8" s="3" t="s">
        <v>88</v>
      </c>
    </row>
    <row r="9" spans="2:4" ht="12.6" x14ac:dyDescent="0.25">
      <c r="C9" s="1" t="s">
        <v>23</v>
      </c>
      <c r="D9" s="3" t="s">
        <v>89</v>
      </c>
    </row>
    <row r="10" spans="2:4" ht="12.6" x14ac:dyDescent="0.25">
      <c r="C10" s="1" t="s">
        <v>24</v>
      </c>
      <c r="D10" s="3" t="s">
        <v>90</v>
      </c>
    </row>
    <row r="11" spans="2:4" ht="12.6" x14ac:dyDescent="0.25">
      <c r="C11" s="1" t="s">
        <v>25</v>
      </c>
      <c r="D11" s="3" t="s">
        <v>91</v>
      </c>
    </row>
    <row r="12" spans="2:4" ht="12.6" x14ac:dyDescent="0.25">
      <c r="C12" s="1" t="s">
        <v>48</v>
      </c>
      <c r="D12" s="3" t="s">
        <v>91</v>
      </c>
    </row>
    <row r="14" spans="2:4" ht="12.6" x14ac:dyDescent="0.25">
      <c r="B14" s="1" t="s">
        <v>62</v>
      </c>
      <c r="C14" s="1" t="s">
        <v>51</v>
      </c>
      <c r="D14" s="3" t="s">
        <v>92</v>
      </c>
    </row>
    <row r="15" spans="2:4" ht="12.6" x14ac:dyDescent="0.25">
      <c r="C15" s="1" t="s">
        <v>23</v>
      </c>
      <c r="D15" s="3" t="s">
        <v>93</v>
      </c>
    </row>
    <row r="16" spans="2:4" ht="12.6" x14ac:dyDescent="0.25">
      <c r="C16" s="1" t="s">
        <v>24</v>
      </c>
      <c r="D16" s="3" t="s">
        <v>93</v>
      </c>
    </row>
    <row r="17" spans="3:4" ht="12.6" x14ac:dyDescent="0.25">
      <c r="C17" s="1" t="s">
        <v>25</v>
      </c>
      <c r="D17" s="3" t="s">
        <v>94</v>
      </c>
    </row>
    <row r="18" spans="3:4" ht="12.6" x14ac:dyDescent="0.25">
      <c r="C18" s="1" t="s">
        <v>48</v>
      </c>
      <c r="D18" s="3" t="s">
        <v>94</v>
      </c>
    </row>
    <row r="31" spans="3:4" x14ac:dyDescent="0.2">
      <c r="D31" s="3"/>
    </row>
    <row r="32" spans="3:4" x14ac:dyDescent="0.2">
      <c r="D32" s="3"/>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F214F4C1E31498BD8F07E26F001D3" ma:contentTypeVersion="12" ma:contentTypeDescription="Create a new document." ma:contentTypeScope="" ma:versionID="0449ab342ff9b009335a240f94236cf4">
  <xsd:schema xmlns:xsd="http://www.w3.org/2001/XMLSchema" xmlns:xs="http://www.w3.org/2001/XMLSchema" xmlns:p="http://schemas.microsoft.com/office/2006/metadata/properties" xmlns:ns2="5a76d988-acff-474e-a50b-76718ead352c" xmlns:ns3="f42fdb04-cf84-459b-9090-3c500a7c994f" targetNamespace="http://schemas.microsoft.com/office/2006/metadata/properties" ma:root="true" ma:fieldsID="f36253dae773260a6bdec48ecd27f0bc" ns2:_="" ns3:_="">
    <xsd:import namespace="5a76d988-acff-474e-a50b-76718ead352c"/>
    <xsd:import namespace="f42fdb04-cf84-459b-9090-3c500a7c99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6d988-acff-474e-a50b-76718ead3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2fdb04-cf84-459b-9090-3c500a7c994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D819FA-3D7D-4EF1-8286-CD884E34D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76d988-acff-474e-a50b-76718ead352c"/>
    <ds:schemaRef ds:uri="f42fdb04-cf84-459b-9090-3c500a7c9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CCFB5B-D507-4399-86DE-809FD0D5A1EA}">
  <ds:schemaRefs>
    <ds:schemaRef ds:uri="http://schemas.microsoft.com/sharepoint/v3/contenttype/forms"/>
  </ds:schemaRefs>
</ds:datastoreItem>
</file>

<file path=customXml/itemProps3.xml><?xml version="1.0" encoding="utf-8"?>
<ds:datastoreItem xmlns:ds="http://schemas.openxmlformats.org/officeDocument/2006/customXml" ds:itemID="{1FE36BA4-4FC5-450B-88B0-085E835B1A4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42fdb04-cf84-459b-9090-3c500a7c994f"/>
    <ds:schemaRef ds:uri="5a76d988-acff-474e-a50b-76718ead352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Social</vt:lpstr>
      <vt:lpstr>Economic</vt:lpstr>
      <vt:lpstr>Environment</vt:lpstr>
      <vt:lpstr>Adaptation</vt:lpstr>
      <vt:lpstr>Results</vt:lpstr>
      <vt:lpstr>Highlights</vt:lpstr>
      <vt:lpstr>List options</vt:lpstr>
      <vt:lpstr>Question options</vt:lpstr>
      <vt:lpstr>Adaptation!Print_Area</vt:lpstr>
      <vt:lpstr>Cover!Print_Area</vt:lpstr>
      <vt:lpstr>Economic!Print_Area</vt:lpstr>
      <vt:lpstr>Environment!Print_Area</vt:lpstr>
      <vt:lpstr>Highlights!Print_Area</vt:lpstr>
      <vt:lpstr>Results!Print_Area</vt:lpstr>
      <vt:lpstr>Social!Print_Area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Stanley</dc:creator>
  <cp:lastModifiedBy>Heffer, Kelly</cp:lastModifiedBy>
  <cp:lastPrinted>2016-08-08T02:39:48Z</cp:lastPrinted>
  <dcterms:created xsi:type="dcterms:W3CDTF">2006-09-16T00:00:00Z</dcterms:created>
  <dcterms:modified xsi:type="dcterms:W3CDTF">2021-02-15T03:05:54Z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0x01010013CF214F4C1E31498BD8F07E26F001D3</vt:lpwstr>
  </property>
</Properties>
</file>